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rlo Pepelnik\Desktop\Planeri Excel\"/>
    </mc:Choice>
  </mc:AlternateContent>
  <xr:revisionPtr revIDLastSave="0" documentId="13_ncr:1_{2D1A3E66-06A7-478D-914E-259059E02577}" xr6:coauthVersionLast="47" xr6:coauthVersionMax="47" xr10:uidLastSave="{00000000-0000-0000-0000-000000000000}"/>
  <bookViews>
    <workbookView xWindow="-120" yWindow="-120" windowWidth="29040" windowHeight="15720" xr2:uid="{91C79D5E-6366-4F06-8EE1-E6B994421B16}"/>
  </bookViews>
  <sheets>
    <sheet name="PDS P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" i="1" l="1"/>
  <c r="AG4" i="1" s="1"/>
  <c r="AF3" i="1"/>
  <c r="AF4" i="1" s="1"/>
  <c r="AE3" i="1"/>
  <c r="AE4" i="1" s="1"/>
  <c r="AD3" i="1"/>
  <c r="AC3" i="1"/>
  <c r="AB3" i="1"/>
  <c r="AB4" i="1" s="1"/>
  <c r="AA3" i="1"/>
  <c r="Z3" i="1"/>
  <c r="Y3" i="1"/>
  <c r="Z4" i="1"/>
  <c r="Y4" i="1"/>
  <c r="AA4" i="1"/>
  <c r="AD4" i="1"/>
  <c r="U84" i="1"/>
  <c r="T84" i="1"/>
  <c r="S84" i="1"/>
  <c r="R84" i="1"/>
  <c r="Q84" i="1"/>
  <c r="O84" i="1"/>
  <c r="N84" i="1"/>
  <c r="M84" i="1"/>
  <c r="L84" i="1"/>
  <c r="K84" i="1"/>
  <c r="J84" i="1"/>
  <c r="I84" i="1"/>
  <c r="H84" i="1"/>
  <c r="G84" i="1"/>
  <c r="F84" i="1"/>
  <c r="V84" i="1" s="1"/>
  <c r="V83" i="1"/>
  <c r="U83" i="1"/>
  <c r="T83" i="1"/>
  <c r="S83" i="1"/>
  <c r="R83" i="1"/>
  <c r="Q83" i="1"/>
  <c r="O83" i="1"/>
  <c r="N83" i="1"/>
  <c r="M83" i="1"/>
  <c r="L83" i="1"/>
  <c r="K83" i="1"/>
  <c r="J83" i="1"/>
  <c r="I83" i="1"/>
  <c r="H83" i="1"/>
  <c r="G83" i="1"/>
  <c r="F83" i="1"/>
  <c r="U82" i="1"/>
  <c r="T82" i="1"/>
  <c r="S82" i="1"/>
  <c r="R82" i="1"/>
  <c r="Q82" i="1"/>
  <c r="O82" i="1"/>
  <c r="N82" i="1"/>
  <c r="M82" i="1"/>
  <c r="L82" i="1"/>
  <c r="K82" i="1"/>
  <c r="J82" i="1"/>
  <c r="I82" i="1"/>
  <c r="H82" i="1"/>
  <c r="G82" i="1"/>
  <c r="F82" i="1"/>
  <c r="V82" i="1" s="1"/>
  <c r="U81" i="1"/>
  <c r="T81" i="1"/>
  <c r="S81" i="1"/>
  <c r="R81" i="1"/>
  <c r="Q81" i="1"/>
  <c r="O81" i="1"/>
  <c r="N81" i="1"/>
  <c r="M81" i="1"/>
  <c r="L81" i="1"/>
  <c r="K81" i="1"/>
  <c r="J81" i="1"/>
  <c r="I81" i="1"/>
  <c r="H81" i="1"/>
  <c r="G81" i="1"/>
  <c r="F81" i="1"/>
  <c r="V81" i="1" s="1"/>
  <c r="V80" i="1"/>
  <c r="U80" i="1"/>
  <c r="T80" i="1"/>
  <c r="S80" i="1"/>
  <c r="R80" i="1"/>
  <c r="Q80" i="1"/>
  <c r="O80" i="1"/>
  <c r="N80" i="1"/>
  <c r="M80" i="1"/>
  <c r="L80" i="1"/>
  <c r="K80" i="1"/>
  <c r="J80" i="1"/>
  <c r="I80" i="1"/>
  <c r="H80" i="1"/>
  <c r="G80" i="1"/>
  <c r="V79" i="1"/>
  <c r="U79" i="1"/>
  <c r="T79" i="1"/>
  <c r="S79" i="1"/>
  <c r="R79" i="1"/>
  <c r="Q79" i="1"/>
  <c r="O79" i="1"/>
  <c r="N79" i="1"/>
  <c r="M79" i="1"/>
  <c r="L79" i="1"/>
  <c r="K79" i="1"/>
  <c r="J79" i="1"/>
  <c r="I79" i="1"/>
  <c r="H79" i="1"/>
  <c r="G79" i="1"/>
  <c r="F79" i="1"/>
  <c r="U78" i="1"/>
  <c r="T78" i="1"/>
  <c r="S78" i="1"/>
  <c r="R78" i="1"/>
  <c r="Q78" i="1"/>
  <c r="O78" i="1"/>
  <c r="N78" i="1"/>
  <c r="M78" i="1"/>
  <c r="L78" i="1"/>
  <c r="K78" i="1"/>
  <c r="J78" i="1"/>
  <c r="I78" i="1"/>
  <c r="H78" i="1"/>
  <c r="G78" i="1"/>
  <c r="F78" i="1"/>
  <c r="V78" i="1" s="1"/>
  <c r="V77" i="1"/>
  <c r="U77" i="1"/>
  <c r="T77" i="1"/>
  <c r="S77" i="1"/>
  <c r="R77" i="1"/>
  <c r="Q77" i="1"/>
  <c r="O77" i="1"/>
  <c r="N77" i="1"/>
  <c r="M77" i="1"/>
  <c r="L77" i="1"/>
  <c r="K77" i="1"/>
  <c r="J77" i="1"/>
  <c r="I77" i="1"/>
  <c r="H77" i="1"/>
  <c r="G77" i="1"/>
  <c r="F77" i="1"/>
  <c r="V76" i="1"/>
  <c r="U76" i="1"/>
  <c r="T76" i="1"/>
  <c r="S76" i="1"/>
  <c r="R76" i="1"/>
  <c r="Q76" i="1"/>
  <c r="O76" i="1"/>
  <c r="N76" i="1"/>
  <c r="M76" i="1"/>
  <c r="L76" i="1"/>
  <c r="K76" i="1"/>
  <c r="J76" i="1"/>
  <c r="I76" i="1"/>
  <c r="H76" i="1"/>
  <c r="G76" i="1"/>
  <c r="F76" i="1"/>
  <c r="V75" i="1"/>
  <c r="U75" i="1"/>
  <c r="T75" i="1"/>
  <c r="S75" i="1"/>
  <c r="R75" i="1"/>
  <c r="Q75" i="1"/>
  <c r="O75" i="1"/>
  <c r="N75" i="1"/>
  <c r="M75" i="1"/>
  <c r="L75" i="1"/>
  <c r="K75" i="1"/>
  <c r="J75" i="1"/>
  <c r="I75" i="1"/>
  <c r="H75" i="1"/>
  <c r="G75" i="1"/>
  <c r="F75" i="1"/>
  <c r="V74" i="1"/>
  <c r="U74" i="1"/>
  <c r="T74" i="1"/>
  <c r="S74" i="1"/>
  <c r="R74" i="1"/>
  <c r="Q74" i="1"/>
  <c r="O74" i="1"/>
  <c r="N74" i="1"/>
  <c r="M74" i="1"/>
  <c r="L74" i="1"/>
  <c r="K74" i="1"/>
  <c r="J74" i="1"/>
  <c r="I74" i="1"/>
  <c r="H74" i="1"/>
  <c r="G74" i="1"/>
  <c r="V73" i="1"/>
  <c r="U73" i="1"/>
  <c r="T73" i="1"/>
  <c r="S73" i="1"/>
  <c r="R73" i="1"/>
  <c r="Q73" i="1"/>
  <c r="O73" i="1"/>
  <c r="N73" i="1"/>
  <c r="M73" i="1"/>
  <c r="L73" i="1"/>
  <c r="K73" i="1"/>
  <c r="J73" i="1"/>
  <c r="I73" i="1"/>
  <c r="H73" i="1"/>
  <c r="G73" i="1"/>
  <c r="F73" i="1"/>
  <c r="V72" i="1"/>
  <c r="T72" i="1"/>
  <c r="S72" i="1"/>
  <c r="R72" i="1"/>
  <c r="Q72" i="1"/>
  <c r="O72" i="1"/>
  <c r="N72" i="1"/>
  <c r="M72" i="1"/>
  <c r="L72" i="1"/>
  <c r="K72" i="1"/>
  <c r="J72" i="1"/>
  <c r="I72" i="1"/>
  <c r="H72" i="1"/>
  <c r="G72" i="1"/>
  <c r="F72" i="1"/>
  <c r="U72" i="1" s="1"/>
  <c r="V71" i="1"/>
  <c r="U71" i="1"/>
  <c r="T71" i="1"/>
  <c r="S71" i="1"/>
  <c r="R71" i="1"/>
  <c r="Q71" i="1"/>
  <c r="O71" i="1"/>
  <c r="N71" i="1"/>
  <c r="M71" i="1"/>
  <c r="L71" i="1"/>
  <c r="K71" i="1"/>
  <c r="J71" i="1"/>
  <c r="I71" i="1"/>
  <c r="H71" i="1"/>
  <c r="G71" i="1"/>
  <c r="F71" i="1"/>
  <c r="V70" i="1"/>
  <c r="U70" i="1"/>
  <c r="T70" i="1"/>
  <c r="S70" i="1"/>
  <c r="R70" i="1"/>
  <c r="Q70" i="1"/>
  <c r="O70" i="1"/>
  <c r="N70" i="1"/>
  <c r="M70" i="1"/>
  <c r="L70" i="1"/>
  <c r="K70" i="1"/>
  <c r="J70" i="1"/>
  <c r="I70" i="1"/>
  <c r="H70" i="1"/>
  <c r="G70" i="1"/>
  <c r="F70" i="1"/>
  <c r="V69" i="1"/>
  <c r="T69" i="1"/>
  <c r="S69" i="1"/>
  <c r="R69" i="1"/>
  <c r="Q69" i="1"/>
  <c r="O69" i="1"/>
  <c r="N69" i="1"/>
  <c r="M69" i="1"/>
  <c r="L69" i="1"/>
  <c r="K69" i="1"/>
  <c r="J69" i="1"/>
  <c r="I69" i="1"/>
  <c r="H69" i="1"/>
  <c r="G69" i="1"/>
  <c r="F69" i="1"/>
  <c r="U69" i="1" s="1"/>
  <c r="V68" i="1"/>
  <c r="U68" i="1"/>
  <c r="T68" i="1"/>
  <c r="S68" i="1"/>
  <c r="R68" i="1"/>
  <c r="Q68" i="1"/>
  <c r="O68" i="1"/>
  <c r="N68" i="1"/>
  <c r="M68" i="1"/>
  <c r="L68" i="1"/>
  <c r="K68" i="1"/>
  <c r="J68" i="1"/>
  <c r="I68" i="1"/>
  <c r="H68" i="1"/>
  <c r="G68" i="1"/>
  <c r="F68" i="1"/>
  <c r="V67" i="1"/>
  <c r="U67" i="1"/>
  <c r="T67" i="1"/>
  <c r="S67" i="1"/>
  <c r="R67" i="1"/>
  <c r="Q67" i="1"/>
  <c r="O67" i="1"/>
  <c r="N67" i="1"/>
  <c r="M67" i="1"/>
  <c r="L67" i="1"/>
  <c r="K67" i="1"/>
  <c r="J67" i="1"/>
  <c r="I67" i="1"/>
  <c r="H67" i="1"/>
  <c r="G67" i="1"/>
  <c r="F67" i="1"/>
  <c r="V66" i="1"/>
  <c r="T66" i="1"/>
  <c r="S66" i="1"/>
  <c r="R66" i="1"/>
  <c r="Q66" i="1"/>
  <c r="O66" i="1"/>
  <c r="N66" i="1"/>
  <c r="M66" i="1"/>
  <c r="L66" i="1"/>
  <c r="K66" i="1"/>
  <c r="J66" i="1"/>
  <c r="I66" i="1"/>
  <c r="H66" i="1"/>
  <c r="G66" i="1"/>
  <c r="F66" i="1"/>
  <c r="U66" i="1" s="1"/>
  <c r="V65" i="1"/>
  <c r="U65" i="1"/>
  <c r="T65" i="1"/>
  <c r="S65" i="1"/>
  <c r="R65" i="1"/>
  <c r="Q65" i="1"/>
  <c r="O65" i="1"/>
  <c r="N65" i="1"/>
  <c r="M65" i="1"/>
  <c r="L65" i="1"/>
  <c r="K65" i="1"/>
  <c r="J65" i="1"/>
  <c r="I65" i="1"/>
  <c r="H65" i="1"/>
  <c r="G65" i="1"/>
  <c r="F65" i="1"/>
  <c r="V64" i="1"/>
  <c r="U64" i="1"/>
  <c r="T64" i="1"/>
  <c r="S64" i="1"/>
  <c r="R64" i="1"/>
  <c r="Q64" i="1"/>
  <c r="O64" i="1"/>
  <c r="N64" i="1"/>
  <c r="M64" i="1"/>
  <c r="L64" i="1"/>
  <c r="K64" i="1"/>
  <c r="J64" i="1"/>
  <c r="I64" i="1"/>
  <c r="H64" i="1"/>
  <c r="G64" i="1"/>
  <c r="F64" i="1"/>
  <c r="V63" i="1"/>
  <c r="T63" i="1"/>
  <c r="S63" i="1"/>
  <c r="R63" i="1"/>
  <c r="Q63" i="1"/>
  <c r="O63" i="1"/>
  <c r="N63" i="1"/>
  <c r="M63" i="1"/>
  <c r="L63" i="1"/>
  <c r="K63" i="1"/>
  <c r="J63" i="1"/>
  <c r="I63" i="1"/>
  <c r="H63" i="1"/>
  <c r="G63" i="1"/>
  <c r="F63" i="1"/>
  <c r="U63" i="1" s="1"/>
  <c r="V62" i="1"/>
  <c r="U62" i="1"/>
  <c r="T62" i="1"/>
  <c r="S62" i="1"/>
  <c r="R62" i="1"/>
  <c r="Q62" i="1"/>
  <c r="O62" i="1"/>
  <c r="N62" i="1"/>
  <c r="M62" i="1"/>
  <c r="L62" i="1"/>
  <c r="K62" i="1"/>
  <c r="J62" i="1"/>
  <c r="I62" i="1"/>
  <c r="H62" i="1"/>
  <c r="G62" i="1"/>
  <c r="V61" i="1"/>
  <c r="U61" i="1"/>
  <c r="T61" i="1"/>
  <c r="S61" i="1"/>
  <c r="R61" i="1"/>
  <c r="Q61" i="1"/>
  <c r="O61" i="1"/>
  <c r="N61" i="1"/>
  <c r="M61" i="1"/>
  <c r="L61" i="1"/>
  <c r="K61" i="1"/>
  <c r="J61" i="1"/>
  <c r="I61" i="1"/>
  <c r="H61" i="1"/>
  <c r="G61" i="1"/>
  <c r="F61" i="1"/>
  <c r="V60" i="1"/>
  <c r="T60" i="1"/>
  <c r="S60" i="1"/>
  <c r="R60" i="1"/>
  <c r="Q60" i="1"/>
  <c r="O60" i="1"/>
  <c r="N60" i="1"/>
  <c r="M60" i="1"/>
  <c r="L60" i="1"/>
  <c r="K60" i="1"/>
  <c r="J60" i="1"/>
  <c r="I60" i="1"/>
  <c r="H60" i="1"/>
  <c r="G60" i="1"/>
  <c r="F60" i="1"/>
  <c r="U60" i="1" s="1"/>
  <c r="V59" i="1"/>
  <c r="U59" i="1"/>
  <c r="T59" i="1"/>
  <c r="S59" i="1"/>
  <c r="R59" i="1"/>
  <c r="Q59" i="1"/>
  <c r="O59" i="1"/>
  <c r="N59" i="1"/>
  <c r="M59" i="1"/>
  <c r="L59" i="1"/>
  <c r="K59" i="1"/>
  <c r="J59" i="1"/>
  <c r="I59" i="1"/>
  <c r="H59" i="1"/>
  <c r="G59" i="1"/>
  <c r="F59" i="1"/>
  <c r="V58" i="1"/>
  <c r="T58" i="1"/>
  <c r="S58" i="1"/>
  <c r="R58" i="1"/>
  <c r="Q58" i="1"/>
  <c r="O58" i="1"/>
  <c r="N58" i="1"/>
  <c r="M58" i="1"/>
  <c r="L58" i="1"/>
  <c r="K58" i="1"/>
  <c r="J58" i="1"/>
  <c r="I58" i="1"/>
  <c r="H58" i="1"/>
  <c r="G58" i="1"/>
  <c r="F58" i="1"/>
  <c r="U58" i="1" s="1"/>
  <c r="V57" i="1"/>
  <c r="U57" i="1"/>
  <c r="T57" i="1"/>
  <c r="S57" i="1"/>
  <c r="R57" i="1"/>
  <c r="Q57" i="1"/>
  <c r="O57" i="1"/>
  <c r="N57" i="1"/>
  <c r="M57" i="1"/>
  <c r="L57" i="1"/>
  <c r="K57" i="1"/>
  <c r="J57" i="1"/>
  <c r="I57" i="1"/>
  <c r="H57" i="1"/>
  <c r="G57" i="1"/>
  <c r="V56" i="1"/>
  <c r="U56" i="1"/>
  <c r="T56" i="1"/>
  <c r="S56" i="1"/>
  <c r="R56" i="1"/>
  <c r="Q56" i="1"/>
  <c r="O56" i="1"/>
  <c r="N56" i="1"/>
  <c r="M56" i="1"/>
  <c r="L56" i="1"/>
  <c r="K56" i="1"/>
  <c r="J56" i="1"/>
  <c r="I56" i="1"/>
  <c r="H56" i="1"/>
  <c r="G56" i="1"/>
  <c r="V55" i="1"/>
  <c r="U55" i="1"/>
  <c r="T55" i="1"/>
  <c r="S55" i="1"/>
  <c r="R55" i="1"/>
  <c r="Q55" i="1"/>
  <c r="O55" i="1"/>
  <c r="N55" i="1"/>
  <c r="M55" i="1"/>
  <c r="L55" i="1"/>
  <c r="K55" i="1"/>
  <c r="J55" i="1"/>
  <c r="I55" i="1"/>
  <c r="H55" i="1"/>
  <c r="G55" i="1"/>
  <c r="F55" i="1"/>
  <c r="V54" i="1"/>
  <c r="U54" i="1"/>
  <c r="T54" i="1"/>
  <c r="S54" i="1"/>
  <c r="R54" i="1"/>
  <c r="Q54" i="1"/>
  <c r="O54" i="1"/>
  <c r="N54" i="1"/>
  <c r="M54" i="1"/>
  <c r="L54" i="1"/>
  <c r="K54" i="1"/>
  <c r="J54" i="1"/>
  <c r="I54" i="1"/>
  <c r="H54" i="1"/>
  <c r="G54" i="1"/>
  <c r="F54" i="1"/>
  <c r="V53" i="1"/>
  <c r="U53" i="1"/>
  <c r="S53" i="1"/>
  <c r="R53" i="1"/>
  <c r="Q53" i="1"/>
  <c r="O53" i="1"/>
  <c r="N53" i="1"/>
  <c r="M53" i="1"/>
  <c r="L53" i="1"/>
  <c r="K53" i="1"/>
  <c r="J53" i="1"/>
  <c r="I53" i="1"/>
  <c r="H53" i="1"/>
  <c r="G53" i="1"/>
  <c r="F53" i="1"/>
  <c r="T53" i="1" s="1"/>
  <c r="V52" i="1"/>
  <c r="U52" i="1"/>
  <c r="T52" i="1"/>
  <c r="S52" i="1"/>
  <c r="R52" i="1"/>
  <c r="Q52" i="1"/>
  <c r="O52" i="1"/>
  <c r="N52" i="1"/>
  <c r="M52" i="1"/>
  <c r="L52" i="1"/>
  <c r="K52" i="1"/>
  <c r="J52" i="1"/>
  <c r="I52" i="1"/>
  <c r="H52" i="1"/>
  <c r="G52" i="1"/>
  <c r="F52" i="1"/>
  <c r="V51" i="1"/>
  <c r="U51" i="1"/>
  <c r="T51" i="1"/>
  <c r="S51" i="1"/>
  <c r="R51" i="1"/>
  <c r="Q51" i="1"/>
  <c r="O51" i="1"/>
  <c r="N51" i="1"/>
  <c r="M51" i="1"/>
  <c r="L51" i="1"/>
  <c r="K51" i="1"/>
  <c r="J51" i="1"/>
  <c r="I51" i="1"/>
  <c r="H51" i="1"/>
  <c r="G51" i="1"/>
  <c r="F51" i="1"/>
  <c r="V50" i="1"/>
  <c r="U50" i="1"/>
  <c r="T50" i="1"/>
  <c r="S50" i="1"/>
  <c r="R50" i="1"/>
  <c r="Q50" i="1"/>
  <c r="O50" i="1"/>
  <c r="N50" i="1"/>
  <c r="M50" i="1"/>
  <c r="L50" i="1"/>
  <c r="K50" i="1"/>
  <c r="J50" i="1"/>
  <c r="I50" i="1"/>
  <c r="H50" i="1"/>
  <c r="G50" i="1"/>
  <c r="V49" i="1"/>
  <c r="U49" i="1"/>
  <c r="S49" i="1"/>
  <c r="R49" i="1"/>
  <c r="Q49" i="1"/>
  <c r="O49" i="1"/>
  <c r="N49" i="1"/>
  <c r="M49" i="1"/>
  <c r="L49" i="1"/>
  <c r="K49" i="1"/>
  <c r="J49" i="1"/>
  <c r="I49" i="1"/>
  <c r="H49" i="1"/>
  <c r="G49" i="1"/>
  <c r="F49" i="1"/>
  <c r="T49" i="1" s="1"/>
  <c r="V48" i="1"/>
  <c r="U48" i="1"/>
  <c r="T48" i="1"/>
  <c r="S48" i="1"/>
  <c r="R48" i="1"/>
  <c r="Q48" i="1"/>
  <c r="O48" i="1"/>
  <c r="N48" i="1"/>
  <c r="M48" i="1"/>
  <c r="L48" i="1"/>
  <c r="K48" i="1"/>
  <c r="J48" i="1"/>
  <c r="I48" i="1"/>
  <c r="H48" i="1"/>
  <c r="G48" i="1"/>
  <c r="F48" i="1"/>
  <c r="V47" i="1"/>
  <c r="U47" i="1"/>
  <c r="S47" i="1"/>
  <c r="R47" i="1"/>
  <c r="Q47" i="1"/>
  <c r="O47" i="1"/>
  <c r="N47" i="1"/>
  <c r="M47" i="1"/>
  <c r="L47" i="1"/>
  <c r="K47" i="1"/>
  <c r="J47" i="1"/>
  <c r="I47" i="1"/>
  <c r="H47" i="1"/>
  <c r="G47" i="1"/>
  <c r="F47" i="1"/>
  <c r="T47" i="1" s="1"/>
  <c r="V46" i="1"/>
  <c r="U46" i="1"/>
  <c r="T46" i="1"/>
  <c r="S46" i="1"/>
  <c r="R46" i="1"/>
  <c r="Q46" i="1"/>
  <c r="O46" i="1"/>
  <c r="N46" i="1"/>
  <c r="M46" i="1"/>
  <c r="L46" i="1"/>
  <c r="K46" i="1"/>
  <c r="J46" i="1"/>
  <c r="I46" i="1"/>
  <c r="H46" i="1"/>
  <c r="G46" i="1"/>
  <c r="F46" i="1"/>
  <c r="V45" i="1"/>
  <c r="U45" i="1"/>
  <c r="T45" i="1"/>
  <c r="S45" i="1"/>
  <c r="R45" i="1"/>
  <c r="Q45" i="1"/>
  <c r="O45" i="1"/>
  <c r="N45" i="1"/>
  <c r="M45" i="1"/>
  <c r="L45" i="1"/>
  <c r="K45" i="1"/>
  <c r="J45" i="1"/>
  <c r="I45" i="1"/>
  <c r="H45" i="1"/>
  <c r="G45" i="1"/>
  <c r="F45" i="1"/>
  <c r="V44" i="1"/>
  <c r="U44" i="1"/>
  <c r="T44" i="1"/>
  <c r="S44" i="1"/>
  <c r="R44" i="1"/>
  <c r="Q44" i="1"/>
  <c r="O44" i="1"/>
  <c r="N44" i="1"/>
  <c r="M44" i="1"/>
  <c r="L44" i="1"/>
  <c r="K44" i="1"/>
  <c r="J44" i="1"/>
  <c r="I44" i="1"/>
  <c r="H44" i="1"/>
  <c r="G44" i="1"/>
  <c r="F44" i="1"/>
  <c r="V43" i="1"/>
  <c r="U43" i="1"/>
  <c r="T43" i="1"/>
  <c r="S43" i="1"/>
  <c r="R43" i="1"/>
  <c r="Q43" i="1"/>
  <c r="O43" i="1"/>
  <c r="N43" i="1"/>
  <c r="M43" i="1"/>
  <c r="L43" i="1"/>
  <c r="K43" i="1"/>
  <c r="J43" i="1"/>
  <c r="I43" i="1"/>
  <c r="H43" i="1"/>
  <c r="G43" i="1"/>
  <c r="V42" i="1"/>
  <c r="U42" i="1"/>
  <c r="T42" i="1"/>
  <c r="S42" i="1"/>
  <c r="R42" i="1"/>
  <c r="Q42" i="1"/>
  <c r="O42" i="1"/>
  <c r="N42" i="1"/>
  <c r="M42" i="1"/>
  <c r="L42" i="1"/>
  <c r="K42" i="1"/>
  <c r="J42" i="1"/>
  <c r="I42" i="1"/>
  <c r="H42" i="1"/>
  <c r="G42" i="1"/>
  <c r="V41" i="1"/>
  <c r="U41" i="1"/>
  <c r="T41" i="1"/>
  <c r="R41" i="1"/>
  <c r="Q41" i="1"/>
  <c r="O41" i="1"/>
  <c r="N41" i="1"/>
  <c r="M41" i="1"/>
  <c r="L41" i="1"/>
  <c r="K41" i="1"/>
  <c r="J41" i="1"/>
  <c r="I41" i="1"/>
  <c r="H41" i="1"/>
  <c r="G41" i="1"/>
  <c r="F41" i="1"/>
  <c r="S41" i="1" s="1"/>
  <c r="V40" i="1"/>
  <c r="U40" i="1"/>
  <c r="T40" i="1"/>
  <c r="R40" i="1"/>
  <c r="Q40" i="1"/>
  <c r="O40" i="1"/>
  <c r="N40" i="1"/>
  <c r="M40" i="1"/>
  <c r="L40" i="1"/>
  <c r="K40" i="1"/>
  <c r="J40" i="1"/>
  <c r="I40" i="1"/>
  <c r="H40" i="1"/>
  <c r="G40" i="1"/>
  <c r="F40" i="1"/>
  <c r="S40" i="1" s="1"/>
  <c r="V39" i="1"/>
  <c r="U39" i="1"/>
  <c r="T39" i="1"/>
  <c r="R39" i="1"/>
  <c r="Q39" i="1"/>
  <c r="O39" i="1"/>
  <c r="N39" i="1"/>
  <c r="M39" i="1"/>
  <c r="L39" i="1"/>
  <c r="K39" i="1"/>
  <c r="J39" i="1"/>
  <c r="I39" i="1"/>
  <c r="H39" i="1"/>
  <c r="G39" i="1"/>
  <c r="F39" i="1"/>
  <c r="S39" i="1" s="1"/>
  <c r="V38" i="1"/>
  <c r="U38" i="1"/>
  <c r="T38" i="1"/>
  <c r="R38" i="1"/>
  <c r="Q38" i="1"/>
  <c r="O38" i="1"/>
  <c r="N38" i="1"/>
  <c r="M38" i="1"/>
  <c r="L38" i="1"/>
  <c r="K38" i="1"/>
  <c r="J38" i="1"/>
  <c r="I38" i="1"/>
  <c r="H38" i="1"/>
  <c r="G38" i="1"/>
  <c r="F38" i="1"/>
  <c r="S38" i="1" s="1"/>
  <c r="V37" i="1"/>
  <c r="U37" i="1"/>
  <c r="T37" i="1"/>
  <c r="R37" i="1"/>
  <c r="Q37" i="1"/>
  <c r="O37" i="1"/>
  <c r="N37" i="1"/>
  <c r="M37" i="1"/>
  <c r="L37" i="1"/>
  <c r="K37" i="1"/>
  <c r="J37" i="1"/>
  <c r="I37" i="1"/>
  <c r="H37" i="1"/>
  <c r="G37" i="1"/>
  <c r="F37" i="1"/>
  <c r="S37" i="1" s="1"/>
  <c r="V36" i="1"/>
  <c r="U36" i="1"/>
  <c r="T36" i="1"/>
  <c r="R36" i="1"/>
  <c r="Q36" i="1"/>
  <c r="O36" i="1"/>
  <c r="N36" i="1"/>
  <c r="M36" i="1"/>
  <c r="L36" i="1"/>
  <c r="K36" i="1"/>
  <c r="J36" i="1"/>
  <c r="I36" i="1"/>
  <c r="H36" i="1"/>
  <c r="G36" i="1"/>
  <c r="F36" i="1"/>
  <c r="S36" i="1" s="1"/>
  <c r="V35" i="1"/>
  <c r="U35" i="1"/>
  <c r="T35" i="1"/>
  <c r="R35" i="1"/>
  <c r="Q35" i="1"/>
  <c r="O35" i="1"/>
  <c r="N35" i="1"/>
  <c r="M35" i="1"/>
  <c r="L35" i="1"/>
  <c r="K35" i="1"/>
  <c r="J35" i="1"/>
  <c r="I35" i="1"/>
  <c r="H35" i="1"/>
  <c r="G35" i="1"/>
  <c r="F35" i="1"/>
  <c r="S35" i="1" s="1"/>
  <c r="V34" i="1"/>
  <c r="U34" i="1"/>
  <c r="T34" i="1"/>
  <c r="R34" i="1"/>
  <c r="Q34" i="1"/>
  <c r="O34" i="1"/>
  <c r="N34" i="1"/>
  <c r="M34" i="1"/>
  <c r="L34" i="1"/>
  <c r="K34" i="1"/>
  <c r="J34" i="1"/>
  <c r="I34" i="1"/>
  <c r="H34" i="1"/>
  <c r="G34" i="1"/>
  <c r="F34" i="1"/>
  <c r="S34" i="1" s="1"/>
  <c r="V33" i="1"/>
  <c r="U33" i="1"/>
  <c r="T33" i="1"/>
  <c r="R33" i="1"/>
  <c r="Q33" i="1"/>
  <c r="O33" i="1"/>
  <c r="N33" i="1"/>
  <c r="M33" i="1"/>
  <c r="L33" i="1"/>
  <c r="K33" i="1"/>
  <c r="J33" i="1"/>
  <c r="I33" i="1"/>
  <c r="H33" i="1"/>
  <c r="G33" i="1"/>
  <c r="F33" i="1"/>
  <c r="S33" i="1" s="1"/>
  <c r="V32" i="1"/>
  <c r="U32" i="1"/>
  <c r="T32" i="1"/>
  <c r="R32" i="1"/>
  <c r="Q32" i="1"/>
  <c r="O32" i="1"/>
  <c r="N32" i="1"/>
  <c r="M32" i="1"/>
  <c r="L32" i="1"/>
  <c r="K32" i="1"/>
  <c r="J32" i="1"/>
  <c r="I32" i="1"/>
  <c r="H32" i="1"/>
  <c r="G32" i="1"/>
  <c r="F32" i="1"/>
  <c r="S32" i="1" s="1"/>
  <c r="V31" i="1"/>
  <c r="U31" i="1"/>
  <c r="T31" i="1"/>
  <c r="R31" i="1"/>
  <c r="Q31" i="1"/>
  <c r="O31" i="1"/>
  <c r="N31" i="1"/>
  <c r="M31" i="1"/>
  <c r="L31" i="1"/>
  <c r="K31" i="1"/>
  <c r="J31" i="1"/>
  <c r="I31" i="1"/>
  <c r="H31" i="1"/>
  <c r="G31" i="1"/>
  <c r="F31" i="1"/>
  <c r="S31" i="1" s="1"/>
  <c r="V30" i="1"/>
  <c r="U30" i="1"/>
  <c r="T30" i="1"/>
  <c r="R30" i="1"/>
  <c r="Q30" i="1"/>
  <c r="O30" i="1"/>
  <c r="N30" i="1"/>
  <c r="M30" i="1"/>
  <c r="L30" i="1"/>
  <c r="K30" i="1"/>
  <c r="J30" i="1"/>
  <c r="I30" i="1"/>
  <c r="H30" i="1"/>
  <c r="G30" i="1"/>
  <c r="F30" i="1"/>
  <c r="S30" i="1" s="1"/>
  <c r="V29" i="1"/>
  <c r="U29" i="1"/>
  <c r="T29" i="1"/>
  <c r="R29" i="1"/>
  <c r="Q29" i="1"/>
  <c r="O29" i="1"/>
  <c r="N29" i="1"/>
  <c r="M29" i="1"/>
  <c r="L29" i="1"/>
  <c r="K29" i="1"/>
  <c r="J29" i="1"/>
  <c r="I29" i="1"/>
  <c r="H29" i="1"/>
  <c r="G29" i="1"/>
  <c r="F29" i="1"/>
  <c r="S29" i="1" s="1"/>
  <c r="X20" i="1" s="1"/>
  <c r="X22" i="1" s="1"/>
  <c r="V28" i="1"/>
  <c r="U28" i="1"/>
  <c r="T28" i="1"/>
  <c r="S28" i="1"/>
  <c r="R28" i="1"/>
  <c r="Q28" i="1"/>
  <c r="O28" i="1"/>
  <c r="N28" i="1"/>
  <c r="M28" i="1"/>
  <c r="L28" i="1"/>
  <c r="K28" i="1"/>
  <c r="J28" i="1"/>
  <c r="I28" i="1"/>
  <c r="H28" i="1"/>
  <c r="G28" i="1"/>
  <c r="V27" i="1"/>
  <c r="U27" i="1"/>
  <c r="T27" i="1"/>
  <c r="S27" i="1"/>
  <c r="R27" i="1"/>
  <c r="Q27" i="1"/>
  <c r="O27" i="1"/>
  <c r="N27" i="1"/>
  <c r="M27" i="1"/>
  <c r="L27" i="1"/>
  <c r="K27" i="1"/>
  <c r="J27" i="1"/>
  <c r="I27" i="1"/>
  <c r="H27" i="1"/>
  <c r="G27" i="1"/>
  <c r="V26" i="1"/>
  <c r="U26" i="1"/>
  <c r="T26" i="1"/>
  <c r="S26" i="1"/>
  <c r="R26" i="1"/>
  <c r="Q26" i="1"/>
  <c r="O26" i="1"/>
  <c r="N26" i="1"/>
  <c r="M26" i="1"/>
  <c r="L26" i="1"/>
  <c r="K26" i="1"/>
  <c r="J26" i="1"/>
  <c r="I26" i="1"/>
  <c r="H26" i="1"/>
  <c r="G26" i="1"/>
  <c r="F26" i="1"/>
  <c r="V25" i="1"/>
  <c r="U25" i="1"/>
  <c r="T25" i="1"/>
  <c r="S25" i="1"/>
  <c r="Q25" i="1"/>
  <c r="O25" i="1"/>
  <c r="N25" i="1"/>
  <c r="M25" i="1"/>
  <c r="L25" i="1"/>
  <c r="K25" i="1"/>
  <c r="J25" i="1"/>
  <c r="I25" i="1"/>
  <c r="H25" i="1"/>
  <c r="G25" i="1"/>
  <c r="F25" i="1"/>
  <c r="R25" i="1" s="1"/>
  <c r="V24" i="1"/>
  <c r="U24" i="1"/>
  <c r="T24" i="1"/>
  <c r="S24" i="1"/>
  <c r="Q24" i="1"/>
  <c r="O24" i="1"/>
  <c r="N24" i="1"/>
  <c r="M24" i="1"/>
  <c r="L24" i="1"/>
  <c r="K24" i="1"/>
  <c r="J24" i="1"/>
  <c r="I24" i="1"/>
  <c r="H24" i="1"/>
  <c r="G24" i="1"/>
  <c r="F24" i="1"/>
  <c r="R24" i="1" s="1"/>
  <c r="V23" i="1"/>
  <c r="U23" i="1"/>
  <c r="T23" i="1"/>
  <c r="S23" i="1"/>
  <c r="R23" i="1"/>
  <c r="Q23" i="1"/>
  <c r="O23" i="1"/>
  <c r="N23" i="1"/>
  <c r="M23" i="1"/>
  <c r="L23" i="1"/>
  <c r="K23" i="1"/>
  <c r="J23" i="1"/>
  <c r="I23" i="1"/>
  <c r="H23" i="1"/>
  <c r="G23" i="1"/>
  <c r="F23" i="1"/>
  <c r="V22" i="1"/>
  <c r="U22" i="1"/>
  <c r="T22" i="1"/>
  <c r="S22" i="1"/>
  <c r="Q22" i="1"/>
  <c r="O22" i="1"/>
  <c r="N22" i="1"/>
  <c r="M22" i="1"/>
  <c r="L22" i="1"/>
  <c r="K22" i="1"/>
  <c r="J22" i="1"/>
  <c r="I22" i="1"/>
  <c r="H22" i="1"/>
  <c r="G22" i="1"/>
  <c r="F22" i="1"/>
  <c r="R22" i="1" s="1"/>
  <c r="V21" i="1"/>
  <c r="U21" i="1"/>
  <c r="T21" i="1"/>
  <c r="S21" i="1"/>
  <c r="R21" i="1"/>
  <c r="Q21" i="1"/>
  <c r="O21" i="1"/>
  <c r="N21" i="1"/>
  <c r="M21" i="1"/>
  <c r="L21" i="1"/>
  <c r="K21" i="1"/>
  <c r="J21" i="1"/>
  <c r="I21" i="1"/>
  <c r="H21" i="1"/>
  <c r="G21" i="1"/>
  <c r="V20" i="1"/>
  <c r="U20" i="1"/>
  <c r="T20" i="1"/>
  <c r="S20" i="1"/>
  <c r="R20" i="1"/>
  <c r="Q20" i="1"/>
  <c r="O20" i="1"/>
  <c r="N20" i="1"/>
  <c r="M20" i="1"/>
  <c r="L20" i="1"/>
  <c r="K20" i="1"/>
  <c r="J20" i="1"/>
  <c r="I20" i="1"/>
  <c r="H20" i="1"/>
  <c r="G20" i="1"/>
  <c r="F20" i="1"/>
  <c r="V19" i="1"/>
  <c r="U19" i="1"/>
  <c r="T19" i="1"/>
  <c r="S19" i="1"/>
  <c r="Q19" i="1"/>
  <c r="O19" i="1"/>
  <c r="N19" i="1"/>
  <c r="M19" i="1"/>
  <c r="L19" i="1"/>
  <c r="K19" i="1"/>
  <c r="J19" i="1"/>
  <c r="I19" i="1"/>
  <c r="H19" i="1"/>
  <c r="G19" i="1"/>
  <c r="F19" i="1"/>
  <c r="R19" i="1" s="1"/>
  <c r="V18" i="1"/>
  <c r="U18" i="1"/>
  <c r="T18" i="1"/>
  <c r="S18" i="1"/>
  <c r="Q18" i="1"/>
  <c r="O18" i="1"/>
  <c r="N18" i="1"/>
  <c r="M18" i="1"/>
  <c r="L18" i="1"/>
  <c r="K18" i="1"/>
  <c r="J18" i="1"/>
  <c r="I18" i="1"/>
  <c r="H18" i="1"/>
  <c r="G18" i="1"/>
  <c r="F18" i="1"/>
  <c r="R18" i="1" s="1"/>
  <c r="V17" i="1"/>
  <c r="U17" i="1"/>
  <c r="T17" i="1"/>
  <c r="S17" i="1"/>
  <c r="Q17" i="1"/>
  <c r="O17" i="1"/>
  <c r="N17" i="1"/>
  <c r="M17" i="1"/>
  <c r="L17" i="1"/>
  <c r="K17" i="1"/>
  <c r="J17" i="1"/>
  <c r="I17" i="1"/>
  <c r="H17" i="1"/>
  <c r="G17" i="1"/>
  <c r="F17" i="1"/>
  <c r="R17" i="1" s="1"/>
  <c r="V16" i="1"/>
  <c r="U16" i="1"/>
  <c r="T16" i="1"/>
  <c r="S16" i="1"/>
  <c r="Q16" i="1"/>
  <c r="O16" i="1"/>
  <c r="N16" i="1"/>
  <c r="M16" i="1"/>
  <c r="L16" i="1"/>
  <c r="K16" i="1"/>
  <c r="J16" i="1"/>
  <c r="I16" i="1"/>
  <c r="H16" i="1"/>
  <c r="G16" i="1"/>
  <c r="F16" i="1"/>
  <c r="R16" i="1" s="1"/>
  <c r="V15" i="1"/>
  <c r="U15" i="1"/>
  <c r="T15" i="1"/>
  <c r="S15" i="1"/>
  <c r="R15" i="1"/>
  <c r="Q15" i="1"/>
  <c r="O15" i="1"/>
  <c r="N15" i="1"/>
  <c r="M15" i="1"/>
  <c r="L15" i="1"/>
  <c r="K15" i="1"/>
  <c r="J15" i="1"/>
  <c r="I15" i="1"/>
  <c r="H15" i="1"/>
  <c r="G15" i="1"/>
  <c r="V14" i="1"/>
  <c r="U14" i="1"/>
  <c r="T14" i="1"/>
  <c r="S14" i="1"/>
  <c r="R14" i="1"/>
  <c r="Q14" i="1"/>
  <c r="O14" i="1"/>
  <c r="N14" i="1"/>
  <c r="M14" i="1"/>
  <c r="L14" i="1"/>
  <c r="K14" i="1"/>
  <c r="J14" i="1"/>
  <c r="I14" i="1"/>
  <c r="H14" i="1"/>
  <c r="G14" i="1"/>
  <c r="V13" i="1"/>
  <c r="U13" i="1"/>
  <c r="T13" i="1"/>
  <c r="S13" i="1"/>
  <c r="R13" i="1"/>
  <c r="Q13" i="1"/>
  <c r="O13" i="1"/>
  <c r="N13" i="1"/>
  <c r="M13" i="1"/>
  <c r="L13" i="1"/>
  <c r="K13" i="1"/>
  <c r="J13" i="1"/>
  <c r="I13" i="1"/>
  <c r="H13" i="1"/>
  <c r="G13" i="1"/>
  <c r="F13" i="1"/>
  <c r="V12" i="1"/>
  <c r="U12" i="1"/>
  <c r="T12" i="1"/>
  <c r="S12" i="1"/>
  <c r="R12" i="1"/>
  <c r="O12" i="1"/>
  <c r="N12" i="1"/>
  <c r="M12" i="1"/>
  <c r="L12" i="1"/>
  <c r="K12" i="1"/>
  <c r="J12" i="1"/>
  <c r="I12" i="1"/>
  <c r="H12" i="1"/>
  <c r="G12" i="1"/>
  <c r="F12" i="1"/>
  <c r="Q12" i="1" s="1"/>
  <c r="V11" i="1"/>
  <c r="U11" i="1"/>
  <c r="T11" i="1"/>
  <c r="S11" i="1"/>
  <c r="R11" i="1"/>
  <c r="Q11" i="1"/>
  <c r="O11" i="1"/>
  <c r="N11" i="1"/>
  <c r="M11" i="1"/>
  <c r="L11" i="1"/>
  <c r="K11" i="1"/>
  <c r="J11" i="1"/>
  <c r="I11" i="1"/>
  <c r="H11" i="1"/>
  <c r="G11" i="1"/>
  <c r="F11" i="1"/>
  <c r="V10" i="1"/>
  <c r="U10" i="1"/>
  <c r="T10" i="1"/>
  <c r="S10" i="1"/>
  <c r="R10" i="1"/>
  <c r="Q10" i="1"/>
  <c r="O10" i="1"/>
  <c r="N10" i="1"/>
  <c r="M10" i="1"/>
  <c r="L10" i="1"/>
  <c r="K10" i="1"/>
  <c r="J10" i="1"/>
  <c r="I10" i="1"/>
  <c r="H10" i="1"/>
  <c r="G10" i="1"/>
  <c r="V9" i="1"/>
  <c r="U9" i="1"/>
  <c r="T9" i="1"/>
  <c r="S9" i="1"/>
  <c r="R9" i="1"/>
  <c r="Q9" i="1"/>
  <c r="O9" i="1"/>
  <c r="N9" i="1"/>
  <c r="M9" i="1"/>
  <c r="L9" i="1"/>
  <c r="K9" i="1"/>
  <c r="J9" i="1"/>
  <c r="I9" i="1"/>
  <c r="H9" i="1"/>
  <c r="G9" i="1"/>
  <c r="F9" i="1"/>
  <c r="V8" i="1"/>
  <c r="U8" i="1"/>
  <c r="T8" i="1"/>
  <c r="S8" i="1"/>
  <c r="R8" i="1"/>
  <c r="O8" i="1"/>
  <c r="N8" i="1"/>
  <c r="M8" i="1"/>
  <c r="L8" i="1"/>
  <c r="K8" i="1"/>
  <c r="J8" i="1"/>
  <c r="I8" i="1"/>
  <c r="H8" i="1"/>
  <c r="G8" i="1"/>
  <c r="F8" i="1"/>
  <c r="Q8" i="1" s="1"/>
  <c r="V7" i="1"/>
  <c r="U7" i="1"/>
  <c r="T7" i="1"/>
  <c r="S7" i="1"/>
  <c r="R7" i="1"/>
  <c r="Q7" i="1"/>
  <c r="O7" i="1"/>
  <c r="N7" i="1"/>
  <c r="M7" i="1"/>
  <c r="L7" i="1"/>
  <c r="K7" i="1"/>
  <c r="J7" i="1"/>
  <c r="I7" i="1"/>
  <c r="H7" i="1"/>
  <c r="G7" i="1"/>
  <c r="F7" i="1"/>
  <c r="V6" i="1"/>
  <c r="U6" i="1"/>
  <c r="T6" i="1"/>
  <c r="S6" i="1"/>
  <c r="R6" i="1"/>
  <c r="O6" i="1"/>
  <c r="N6" i="1"/>
  <c r="M6" i="1"/>
  <c r="L6" i="1"/>
  <c r="K6" i="1"/>
  <c r="J6" i="1"/>
  <c r="I6" i="1"/>
  <c r="H6" i="1"/>
  <c r="G6" i="1"/>
  <c r="F6" i="1"/>
  <c r="Q6" i="1" s="1"/>
  <c r="V5" i="1"/>
  <c r="U5" i="1"/>
  <c r="T5" i="1"/>
  <c r="S5" i="1"/>
  <c r="R5" i="1"/>
  <c r="Q5" i="1"/>
  <c r="O5" i="1"/>
  <c r="N5" i="1"/>
  <c r="M5" i="1"/>
  <c r="L5" i="1"/>
  <c r="K5" i="1"/>
  <c r="J5" i="1"/>
  <c r="I5" i="1"/>
  <c r="H5" i="1"/>
  <c r="G5" i="1"/>
  <c r="F5" i="1"/>
  <c r="V4" i="1"/>
  <c r="U4" i="1"/>
  <c r="T4" i="1"/>
  <c r="S4" i="1"/>
  <c r="R4" i="1"/>
  <c r="O4" i="1"/>
  <c r="N4" i="1"/>
  <c r="M4" i="1"/>
  <c r="L4" i="1"/>
  <c r="K4" i="1"/>
  <c r="AC4" i="1" s="1"/>
  <c r="J4" i="1"/>
  <c r="I4" i="1"/>
  <c r="H4" i="1"/>
  <c r="G4" i="1"/>
  <c r="F4" i="1"/>
  <c r="Q4" i="1" s="1"/>
  <c r="X15" i="1" l="1"/>
  <c r="X17" i="1" s="1"/>
  <c r="X10" i="1"/>
  <c r="Z10" i="1"/>
  <c r="Z12" i="1" s="1"/>
  <c r="X25" i="1"/>
  <c r="X27" i="1" s="1"/>
  <c r="Z15" i="1"/>
  <c r="Z17" i="1" s="1"/>
  <c r="AC6" i="1" l="1"/>
  <c r="X12" i="1"/>
  <c r="AD6" i="1" s="1"/>
</calcChain>
</file>

<file path=xl/sharedStrings.xml><?xml version="1.0" encoding="utf-8"?>
<sst xmlns="http://schemas.openxmlformats.org/spreadsheetml/2006/main" count="241" uniqueCount="108">
  <si>
    <t>Semestar kolegija</t>
  </si>
  <si>
    <t>Kategorija</t>
  </si>
  <si>
    <t>Popis kolegija na studiju</t>
  </si>
  <si>
    <t>ECTS</t>
  </si>
  <si>
    <t>Upisan kolegij?</t>
  </si>
  <si>
    <t>Upisani ECTS-i</t>
  </si>
  <si>
    <t>RI</t>
  </si>
  <si>
    <t>TO</t>
  </si>
  <si>
    <t>OU</t>
  </si>
  <si>
    <t>UP</t>
  </si>
  <si>
    <t>PP</t>
  </si>
  <si>
    <t>TOS</t>
  </si>
  <si>
    <t>SP</t>
  </si>
  <si>
    <t>OP</t>
  </si>
  <si>
    <t>YSR</t>
  </si>
  <si>
    <t>Semestar upisa</t>
  </si>
  <si>
    <t>1. sem</t>
  </si>
  <si>
    <t>2. sem</t>
  </si>
  <si>
    <t>3. sem</t>
  </si>
  <si>
    <t>4. sem</t>
  </si>
  <si>
    <t>5. sem</t>
  </si>
  <si>
    <t>6. sem</t>
  </si>
  <si>
    <t>Obavezni kolegiji 1. semestar</t>
  </si>
  <si>
    <t>Informatika 1</t>
  </si>
  <si>
    <t>Da</t>
  </si>
  <si>
    <t>Upisani ECTS bodovi za 1. semestar</t>
  </si>
  <si>
    <t>Ukupno upisanih ECTS-a</t>
  </si>
  <si>
    <t>Matematika 1</t>
  </si>
  <si>
    <t>Organizacija</t>
  </si>
  <si>
    <t>Zadovoljen broj ECTS-a za upis?</t>
  </si>
  <si>
    <t>Ispunjeni uvjeti ECTS bodova po boji?</t>
  </si>
  <si>
    <t>Osnove ekonomije</t>
  </si>
  <si>
    <t>Statistika</t>
  </si>
  <si>
    <t>Tjelesna i zdravstvena kultura 1</t>
  </si>
  <si>
    <t>Izborni kolegiji 1. semestar</t>
  </si>
  <si>
    <t>Engleski jezik 1</t>
  </si>
  <si>
    <t>Ne</t>
  </si>
  <si>
    <t>Njemački jezik 1</t>
  </si>
  <si>
    <t>Poslovno komuniciranje</t>
  </si>
  <si>
    <t>Obavezni kolegiji 2. semestar</t>
  </si>
  <si>
    <t>Matematika 2</t>
  </si>
  <si>
    <t>Upisani ECTS bodovi za 2. semestar</t>
  </si>
  <si>
    <t>Obrada teksta i slike</t>
  </si>
  <si>
    <t>Poslovna ekonomija</t>
  </si>
  <si>
    <t>Programiranje 1</t>
  </si>
  <si>
    <t>Tjelesna i zdravstvena kultura 2</t>
  </si>
  <si>
    <t>Izborni kolegiji 2. semestar</t>
  </si>
  <si>
    <t>Engleski jezik 2</t>
  </si>
  <si>
    <t>Informatika 2</t>
  </si>
  <si>
    <t>Komuniciranje u organizaciji</t>
  </si>
  <si>
    <t>Njemački jezik 2</t>
  </si>
  <si>
    <t>Teorija sustava</t>
  </si>
  <si>
    <t>Obavezni kolegiji 3. semestar</t>
  </si>
  <si>
    <t>Upisani ECTS bodovi za 3. semestar</t>
  </si>
  <si>
    <t>Financijska matematika</t>
  </si>
  <si>
    <t>Marketing</t>
  </si>
  <si>
    <t>Modeliranje poslovnih procesa</t>
  </si>
  <si>
    <t>Tjelesna i zdravstvena kultura 3</t>
  </si>
  <si>
    <t>Izborni kolegiji 3. semestar</t>
  </si>
  <si>
    <t>Arhitektura računalnih sustava</t>
  </si>
  <si>
    <t>Državni i upravni informacijski sustavi</t>
  </si>
  <si>
    <t>Informacijski sustavi u uredskom poslovanju</t>
  </si>
  <si>
    <t>Programiranje 2</t>
  </si>
  <si>
    <t>Strukture podataka</t>
  </si>
  <si>
    <t>Poslovni engleski jezik 1</t>
  </si>
  <si>
    <t>Poslovni njemački jezik 1</t>
  </si>
  <si>
    <t>Uvod u formalne metode</t>
  </si>
  <si>
    <t>Obavezni kolegiji 4. semestar</t>
  </si>
  <si>
    <t>Upisani ECTS bodovi za 4. semestar</t>
  </si>
  <si>
    <t>Baze podataka 1</t>
  </si>
  <si>
    <t>Mreže računala 1</t>
  </si>
  <si>
    <t>Operacijski sustavi 1</t>
  </si>
  <si>
    <t>Tjelesna i zdravstvena kultura 4</t>
  </si>
  <si>
    <t>Organizacijsko projektiranje</t>
  </si>
  <si>
    <t>Poslovni procesi u organizaciji</t>
  </si>
  <si>
    <t>Izborni kolegiji 4. semestar</t>
  </si>
  <si>
    <t>Odabrana poglavlja matematike</t>
  </si>
  <si>
    <t>Poslovni engleski jezik 2</t>
  </si>
  <si>
    <t>Poslovni njemački jezik 2</t>
  </si>
  <si>
    <t>Upravljanje znanjem</t>
  </si>
  <si>
    <t>Zemljopisni informacijski sustavi</t>
  </si>
  <si>
    <t>Obavezni kolegiji 5. semestar</t>
  </si>
  <si>
    <t>Upisani ECTS bodovi za 5. semestar</t>
  </si>
  <si>
    <t>Poduzetništvo</t>
  </si>
  <si>
    <t>Projektiranje informacijskih sustava</t>
  </si>
  <si>
    <t>Računovodstvo</t>
  </si>
  <si>
    <t>Upravljanje informatičkim uslugama</t>
  </si>
  <si>
    <t>Izborni kolegiji 5. semestar</t>
  </si>
  <si>
    <t>Algoritmi</t>
  </si>
  <si>
    <t>Baze podataka 2</t>
  </si>
  <si>
    <t>Logistika</t>
  </si>
  <si>
    <t>Mreže računala 2</t>
  </si>
  <si>
    <t>Multimedijski sustavi</t>
  </si>
  <si>
    <t>Odabrane teme iz biometrije</t>
  </si>
  <si>
    <t>Otkrivanje znanja u podacima</t>
  </si>
  <si>
    <t>Sustavi temeljeni na znanju</t>
  </si>
  <si>
    <t>Upravljanje odnosima s klijentima</t>
  </si>
  <si>
    <t>Obavezni kolegiji 6. semestar</t>
  </si>
  <si>
    <t>Upisani ECTS bodovi za 6. semestar</t>
  </si>
  <si>
    <t>Operacijska istraživanja 1</t>
  </si>
  <si>
    <t>Poslovno odlučivanje</t>
  </si>
  <si>
    <t>Poslovno planiranje i projekti</t>
  </si>
  <si>
    <t>Završni rad</t>
  </si>
  <si>
    <t>Izborni kolegiji 6. semestar</t>
  </si>
  <si>
    <t>Napredne formalne metode</t>
  </si>
  <si>
    <t>Programsko inženjerstvo</t>
  </si>
  <si>
    <t>Vođenje projekata</t>
  </si>
  <si>
    <t>Web dizajn i programiranje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</si>
</sst>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38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2" fillId="10" borderId="0" xfId="0" applyFont="1" applyFill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2" fillId="0" borderId="8" xfId="0" applyFont="1" applyBorder="1"/>
    <xf numFmtId="0" fontId="4" fillId="0" borderId="8" xfId="0" applyFont="1" applyBorder="1" applyAlignment="1">
      <alignment horizontal="center"/>
    </xf>
    <xf numFmtId="0" fontId="2" fillId="0" borderId="9" xfId="0" applyFont="1" applyBorder="1"/>
    <xf numFmtId="0" fontId="4" fillId="0" borderId="10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4" fillId="2" borderId="17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4" fillId="9" borderId="3" xfId="0" applyFont="1" applyFill="1" applyBorder="1" applyAlignment="1">
      <alignment horizontal="center"/>
    </xf>
    <xf numFmtId="0" fontId="4" fillId="10" borderId="18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0" fontId="2" fillId="3" borderId="0" xfId="0" applyFont="1" applyFill="1"/>
    <xf numFmtId="0" fontId="2" fillId="0" borderId="1" xfId="0" applyFont="1" applyBorder="1" applyProtection="1">
      <protection locked="0"/>
    </xf>
    <xf numFmtId="0" fontId="2" fillId="0" borderId="1" xfId="0" applyFont="1" applyBorder="1"/>
    <xf numFmtId="0" fontId="2" fillId="10" borderId="1" xfId="0" applyFont="1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7A50F-4F61-4986-8985-EAF492D2FE43}">
  <dimension ref="A1:AL304"/>
  <sheetViews>
    <sheetView tabSelected="1" topLeftCell="C3" zoomScaleNormal="100" workbookViewId="0">
      <selection activeCell="P4" sqref="P4"/>
    </sheetView>
  </sheetViews>
  <sheetFormatPr defaultRowHeight="14.25" x14ac:dyDescent="0.2"/>
  <cols>
    <col min="1" max="2" width="23.28515625" style="16" hidden="1" customWidth="1"/>
    <col min="3" max="3" width="56.140625" style="16" bestFit="1" customWidth="1"/>
    <col min="4" max="4" width="9.140625" style="16"/>
    <col min="5" max="5" width="19.85546875" style="16" bestFit="1" customWidth="1"/>
    <col min="6" max="6" width="15.42578125" style="16" hidden="1" customWidth="1"/>
    <col min="7" max="13" width="9.140625" style="16" hidden="1" customWidth="1"/>
    <col min="14" max="14" width="4.140625" style="16" hidden="1" customWidth="1"/>
    <col min="15" max="15" width="5.28515625" style="16" hidden="1" customWidth="1"/>
    <col min="16" max="16" width="20.42578125" style="16" bestFit="1" customWidth="1"/>
    <col min="17" max="22" width="9.5703125" style="16" hidden="1" customWidth="1"/>
    <col min="23" max="23" width="9.42578125" style="16" customWidth="1"/>
    <col min="24" max="24" width="36.140625" style="16" bestFit="1" customWidth="1"/>
    <col min="25" max="29" width="9.140625" style="16"/>
    <col min="30" max="30" width="10.5703125" style="16" customWidth="1"/>
    <col min="31" max="16384" width="9.140625" style="16"/>
  </cols>
  <sheetData>
    <row r="1" spans="1:33" ht="18" x14ac:dyDescent="0.25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8" t="s">
        <v>9</v>
      </c>
      <c r="K1" s="9" t="s">
        <v>10</v>
      </c>
      <c r="L1" s="10" t="s">
        <v>11</v>
      </c>
      <c r="M1" s="11" t="s">
        <v>12</v>
      </c>
      <c r="N1" s="12" t="s">
        <v>13</v>
      </c>
      <c r="O1" s="13" t="s">
        <v>14</v>
      </c>
      <c r="P1" s="3" t="s">
        <v>15</v>
      </c>
      <c r="Q1" s="14" t="s">
        <v>16</v>
      </c>
      <c r="R1" s="14" t="s">
        <v>17</v>
      </c>
      <c r="S1" s="14" t="s">
        <v>18</v>
      </c>
      <c r="T1" s="14" t="s">
        <v>19</v>
      </c>
      <c r="U1" s="14" t="s">
        <v>20</v>
      </c>
      <c r="V1" s="14" t="s">
        <v>21</v>
      </c>
      <c r="W1"/>
      <c r="X1" s="15"/>
      <c r="Y1" s="63" t="s">
        <v>30</v>
      </c>
      <c r="Z1" s="64"/>
      <c r="AA1" s="64"/>
      <c r="AB1" s="64"/>
      <c r="AC1" s="64"/>
      <c r="AD1" s="64"/>
      <c r="AE1" s="64"/>
      <c r="AF1" s="64"/>
      <c r="AG1" s="65"/>
    </row>
    <row r="2" spans="1:33" ht="18" x14ac:dyDescent="0.25">
      <c r="A2" s="60"/>
      <c r="B2" s="61"/>
      <c r="C2" s="61"/>
      <c r="D2" s="61"/>
      <c r="E2" s="62"/>
      <c r="F2" s="4"/>
      <c r="G2" s="5"/>
      <c r="H2" s="6"/>
      <c r="I2" s="7"/>
      <c r="J2" s="8"/>
      <c r="K2" s="9"/>
      <c r="L2" s="10"/>
      <c r="M2" s="11"/>
      <c r="N2" s="12"/>
      <c r="O2" s="13"/>
      <c r="P2" s="17"/>
      <c r="Q2"/>
      <c r="R2"/>
      <c r="S2"/>
      <c r="T2"/>
      <c r="U2"/>
      <c r="V2"/>
      <c r="W2"/>
      <c r="X2" s="15"/>
      <c r="Y2" s="30"/>
      <c r="AG2" s="31"/>
    </row>
    <row r="3" spans="1:33" ht="18" x14ac:dyDescent="0.25">
      <c r="A3" s="1"/>
      <c r="B3" s="1"/>
      <c r="C3" s="2" t="s">
        <v>22</v>
      </c>
      <c r="D3" s="1"/>
      <c r="E3" s="1"/>
      <c r="F3" s="4"/>
      <c r="G3" s="5"/>
      <c r="H3" s="6"/>
      <c r="I3" s="7"/>
      <c r="J3" s="8"/>
      <c r="K3" s="9"/>
      <c r="L3" s="10"/>
      <c r="M3" s="11"/>
      <c r="N3" s="12"/>
      <c r="O3" s="13"/>
      <c r="P3" s="17"/>
      <c r="Q3"/>
      <c r="R3"/>
      <c r="S3"/>
      <c r="T3"/>
      <c r="U3"/>
      <c r="V3"/>
      <c r="W3"/>
      <c r="X3" s="15"/>
      <c r="Y3" s="32">
        <f>SUM(G4:G84)</f>
        <v>18</v>
      </c>
      <c r="Z3" s="33">
        <f>SUM(H4:H84)</f>
        <v>27</v>
      </c>
      <c r="AA3" s="34">
        <f>SUM(I4:I84)</f>
        <v>44</v>
      </c>
      <c r="AB3" s="35">
        <f>SUM(J4:J84)</f>
        <v>8</v>
      </c>
      <c r="AC3" s="36">
        <f>SUM(K4:K84)</f>
        <v>0</v>
      </c>
      <c r="AD3" s="37">
        <f>SUM(L4:L84)</f>
        <v>17</v>
      </c>
      <c r="AE3" s="38">
        <f>SUM(M4:M84)</f>
        <v>5</v>
      </c>
      <c r="AF3" s="39">
        <f>SUM(N4:N84)</f>
        <v>0</v>
      </c>
      <c r="AG3" s="40">
        <f>SUM(O4:O84)</f>
        <v>8</v>
      </c>
    </row>
    <row r="4" spans="1:33" ht="15.75" customHeight="1" thickBot="1" x14ac:dyDescent="0.3">
      <c r="A4" s="4">
        <v>1</v>
      </c>
      <c r="B4" s="18" t="s">
        <v>11</v>
      </c>
      <c r="C4" s="19" t="s">
        <v>23</v>
      </c>
      <c r="D4" s="4">
        <v>6</v>
      </c>
      <c r="E4" s="4" t="s">
        <v>24</v>
      </c>
      <c r="F4" s="4">
        <f>IF(E4="Da",D4,0)</f>
        <v>6</v>
      </c>
      <c r="G4" s="15">
        <f>IF(AND($B4="RI",$E4="Da"),$D4,0)</f>
        <v>0</v>
      </c>
      <c r="H4" s="15">
        <f>IF(AND($B4="TO",$E4="Da"),$D4,0)</f>
        <v>0</v>
      </c>
      <c r="I4" s="15">
        <f>IF(AND($B4="OU",$E4="Da"),$D4,0)</f>
        <v>0</v>
      </c>
      <c r="J4" s="15">
        <f>IF(AND($B4="UP",$E4="Da"),$D4,0)</f>
        <v>0</v>
      </c>
      <c r="K4" s="15">
        <f>IF(AND($B4="PP",$E4="Da"),$D4,0)</f>
        <v>0</v>
      </c>
      <c r="L4" s="15">
        <f>IF(AND($B4="TOS",$E4="Da"),$D4,0)</f>
        <v>6</v>
      </c>
      <c r="M4" s="15">
        <f>IF(AND($B4="SP",$E4="Da"),$D4,0)</f>
        <v>0</v>
      </c>
      <c r="N4" s="15">
        <f>IF(AND($B4="OP",$E4="Da"),$D4,0)</f>
        <v>0</v>
      </c>
      <c r="O4" s="15">
        <f>IF(AND($B4="YSR",$E4="Da"),$D4,0)</f>
        <v>0</v>
      </c>
      <c r="P4" s="20">
        <v>1</v>
      </c>
      <c r="Q4" s="15">
        <f>IF(P4=1,F4,0)</f>
        <v>6</v>
      </c>
      <c r="R4" s="15">
        <f>IF(P4=2,F4,0)</f>
        <v>0</v>
      </c>
      <c r="S4" s="15">
        <f>IF(P4=3,F4,0)</f>
        <v>0</v>
      </c>
      <c r="T4" s="15">
        <f>IF(P4=4,F4,0)</f>
        <v>0</v>
      </c>
      <c r="U4" s="15">
        <f>IF(P4=5,F4,0)</f>
        <v>0</v>
      </c>
      <c r="V4" s="15">
        <f>IF(P4=6,F4,0)</f>
        <v>0</v>
      </c>
      <c r="W4" s="15"/>
      <c r="Y4" s="42" t="str">
        <f>IF(Y3&gt;=32,"DA","NE")</f>
        <v>NE</v>
      </c>
      <c r="Z4" s="43" t="str">
        <f>IF(Z3&gt;=31,"DA","NE")</f>
        <v>NE</v>
      </c>
      <c r="AA4" s="43" t="str">
        <f>IF(AA3&gt;=53,"DA","NE")</f>
        <v>NE</v>
      </c>
      <c r="AB4" s="43" t="str">
        <f>IF(AB3&gt;=11,"DA","NE")</f>
        <v>NE</v>
      </c>
      <c r="AC4" s="43" t="str">
        <f>IF(AC3&gt;=0,"DA","NE")</f>
        <v>DA</v>
      </c>
      <c r="AD4" s="43" t="str">
        <f>IF(AD3&gt;=22,"DA","NE")</f>
        <v>NE</v>
      </c>
      <c r="AE4" s="43" t="str">
        <f>IF(AE3&gt;=5,"DA","NE")</f>
        <v>DA</v>
      </c>
      <c r="AF4" s="43" t="str">
        <f>IF(AF3&gt;=6,"DA","NE")</f>
        <v>NE</v>
      </c>
      <c r="AG4" s="44" t="str">
        <f>IF(AG3&gt;=8,"DA","NE")</f>
        <v>DA</v>
      </c>
    </row>
    <row r="5" spans="1:33" ht="15" thickBot="1" x14ac:dyDescent="0.25">
      <c r="A5" s="18">
        <v>1</v>
      </c>
      <c r="B5" s="18" t="s">
        <v>7</v>
      </c>
      <c r="C5" s="18" t="s">
        <v>27</v>
      </c>
      <c r="D5" s="18">
        <v>6</v>
      </c>
      <c r="E5" s="4" t="s">
        <v>24</v>
      </c>
      <c r="F5" s="4">
        <f t="shared" ref="F5:F68" si="0">IF(E5="Da",D5,0)</f>
        <v>6</v>
      </c>
      <c r="G5" s="15">
        <f t="shared" ref="G5:G68" si="1">IF(AND($B5="RI",$E5="Da"),$D5,0)</f>
        <v>0</v>
      </c>
      <c r="H5" s="15">
        <f t="shared" ref="H5:H68" si="2">IF(AND($B5="TO",$E5="Da"),$D5,0)</f>
        <v>6</v>
      </c>
      <c r="I5" s="15">
        <f t="shared" ref="I5:I68" si="3">IF(AND($B5="OU",$E5="Da"),$D5,0)</f>
        <v>0</v>
      </c>
      <c r="J5" s="15">
        <f t="shared" ref="J5:J68" si="4">IF(AND($B5="UP",$E5="Da"),$D5,0)</f>
        <v>0</v>
      </c>
      <c r="K5" s="15">
        <f t="shared" ref="K5:K68" si="5">IF(AND($B5="PP",$E5="Da"),$D5,0)</f>
        <v>0</v>
      </c>
      <c r="L5" s="15">
        <f t="shared" ref="L5:L68" si="6">IF(AND($B5="TOS",$E5="Da"),$D5,0)</f>
        <v>0</v>
      </c>
      <c r="M5" s="15">
        <f t="shared" ref="M5:M68" si="7">IF(AND($B5="SP",$E5="Da"),$D5,0)</f>
        <v>0</v>
      </c>
      <c r="N5" s="15">
        <f t="shared" ref="N5:N68" si="8">IF(AND($B5="OP",$E5="Da"),$D5,0)</f>
        <v>0</v>
      </c>
      <c r="O5" s="15">
        <f t="shared" ref="O5:O68" si="9">IF(AND($B5="YSR",$E5="Da"),$D5,0)</f>
        <v>0</v>
      </c>
      <c r="P5" s="20">
        <v>1</v>
      </c>
      <c r="Q5" s="15">
        <f>IF(P5=1,F5,0)</f>
        <v>6</v>
      </c>
      <c r="R5" s="15">
        <f t="shared" ref="R5:R68" si="10">IF(P5=2,F5,0)</f>
        <v>0</v>
      </c>
      <c r="S5" s="15">
        <f t="shared" ref="S5:S68" si="11">IF(P5=3,F5,0)</f>
        <v>0</v>
      </c>
      <c r="T5" s="15">
        <f t="shared" ref="T5:T68" si="12">IF(P5=4,F5,0)</f>
        <v>0</v>
      </c>
      <c r="U5" s="15">
        <f t="shared" ref="U5:U68" si="13">IF(P5=5,F5,0)</f>
        <v>0</v>
      </c>
      <c r="V5" s="15">
        <f t="shared" ref="V5:V68" si="14">IF(P5=6,F5,0)</f>
        <v>0</v>
      </c>
      <c r="W5" s="15"/>
      <c r="Y5" s="15"/>
      <c r="Z5" s="15"/>
    </row>
    <row r="6" spans="1:33" ht="15.75" thickBot="1" x14ac:dyDescent="0.3">
      <c r="A6" s="18">
        <v>1</v>
      </c>
      <c r="B6" s="18" t="s">
        <v>8</v>
      </c>
      <c r="C6" s="28" t="s">
        <v>28</v>
      </c>
      <c r="D6" s="18">
        <v>5</v>
      </c>
      <c r="E6" s="4" t="s">
        <v>24</v>
      </c>
      <c r="F6" s="4">
        <f t="shared" si="0"/>
        <v>5</v>
      </c>
      <c r="G6" s="15">
        <f t="shared" si="1"/>
        <v>0</v>
      </c>
      <c r="H6" s="15">
        <f t="shared" si="2"/>
        <v>0</v>
      </c>
      <c r="I6" s="15">
        <f t="shared" si="3"/>
        <v>5</v>
      </c>
      <c r="J6" s="15">
        <f t="shared" si="4"/>
        <v>0</v>
      </c>
      <c r="K6" s="15">
        <f t="shared" si="5"/>
        <v>0</v>
      </c>
      <c r="L6" s="15">
        <f t="shared" si="6"/>
        <v>0</v>
      </c>
      <c r="M6" s="15">
        <f t="shared" si="7"/>
        <v>0</v>
      </c>
      <c r="N6" s="15">
        <f t="shared" si="8"/>
        <v>0</v>
      </c>
      <c r="O6" s="15">
        <f t="shared" si="9"/>
        <v>0</v>
      </c>
      <c r="P6" s="20">
        <v>1</v>
      </c>
      <c r="Q6" s="15">
        <f t="shared" ref="Q6:Q69" si="15">IF(P6=1,F6,0)</f>
        <v>5</v>
      </c>
      <c r="R6" s="15">
        <f t="shared" si="10"/>
        <v>0</v>
      </c>
      <c r="S6" s="15">
        <f t="shared" si="11"/>
        <v>0</v>
      </c>
      <c r="T6" s="15">
        <f t="shared" si="12"/>
        <v>0</v>
      </c>
      <c r="U6" s="15">
        <f t="shared" si="13"/>
        <v>0</v>
      </c>
      <c r="V6" s="15">
        <f t="shared" si="14"/>
        <v>0</v>
      </c>
      <c r="W6" s="15"/>
      <c r="Y6" s="15"/>
      <c r="Z6" s="22" t="s">
        <v>26</v>
      </c>
      <c r="AA6" s="23"/>
      <c r="AB6" s="24"/>
      <c r="AC6" s="25">
        <f>X10+X15+X20+X25+Z10+Z15</f>
        <v>127</v>
      </c>
      <c r="AD6" s="23" t="str">
        <f>IF(AND(X12="DA",X17="DA",X22="DA",X27="DA",AC6&gt;=120,Y4="DA",Z4="DA",AA4="DA",AB4="DA",AC4="DA",AD4="DA",AE4="DA",AF4="DA",AG4="DA"),"Zadovoljeni su svi uvjeti studija","Nisu zadovoljeni su svi uvjeti studija")</f>
        <v>Nisu zadovoljeni su svi uvjeti studija</v>
      </c>
      <c r="AE6" s="24"/>
      <c r="AF6" s="24"/>
      <c r="AG6" s="26"/>
    </row>
    <row r="7" spans="1:33" ht="15.75" customHeight="1" x14ac:dyDescent="0.2">
      <c r="A7" s="18">
        <v>1</v>
      </c>
      <c r="B7" s="18" t="s">
        <v>8</v>
      </c>
      <c r="C7" s="28" t="s">
        <v>31</v>
      </c>
      <c r="D7" s="18">
        <v>4</v>
      </c>
      <c r="E7" s="4" t="s">
        <v>24</v>
      </c>
      <c r="F7" s="4">
        <f t="shared" si="0"/>
        <v>4</v>
      </c>
      <c r="G7" s="15">
        <f t="shared" si="1"/>
        <v>0</v>
      </c>
      <c r="H7" s="15">
        <f t="shared" si="2"/>
        <v>0</v>
      </c>
      <c r="I7" s="15">
        <f t="shared" si="3"/>
        <v>4</v>
      </c>
      <c r="J7" s="15">
        <f t="shared" si="4"/>
        <v>0</v>
      </c>
      <c r="K7" s="15">
        <f t="shared" si="5"/>
        <v>0</v>
      </c>
      <c r="L7" s="15">
        <f t="shared" si="6"/>
        <v>0</v>
      </c>
      <c r="M7" s="15">
        <f t="shared" si="7"/>
        <v>0</v>
      </c>
      <c r="N7" s="15">
        <f t="shared" si="8"/>
        <v>0</v>
      </c>
      <c r="O7" s="15">
        <f t="shared" si="9"/>
        <v>0</v>
      </c>
      <c r="P7" s="20">
        <v>1</v>
      </c>
      <c r="Q7" s="15">
        <f t="shared" si="15"/>
        <v>4</v>
      </c>
      <c r="R7" s="15">
        <f t="shared" si="10"/>
        <v>0</v>
      </c>
      <c r="S7" s="15">
        <f t="shared" si="11"/>
        <v>0</v>
      </c>
      <c r="T7" s="15">
        <f t="shared" si="12"/>
        <v>0</v>
      </c>
      <c r="U7" s="15">
        <f t="shared" si="13"/>
        <v>0</v>
      </c>
      <c r="V7" s="15">
        <f t="shared" si="14"/>
        <v>0</v>
      </c>
      <c r="W7" s="15"/>
    </row>
    <row r="8" spans="1:33" ht="15" thickBot="1" x14ac:dyDescent="0.25">
      <c r="A8" s="18">
        <v>1</v>
      </c>
      <c r="B8" s="4" t="s">
        <v>7</v>
      </c>
      <c r="C8" s="18" t="s">
        <v>32</v>
      </c>
      <c r="D8" s="4">
        <v>5</v>
      </c>
      <c r="E8" s="4" t="s">
        <v>24</v>
      </c>
      <c r="F8" s="4">
        <f t="shared" si="0"/>
        <v>5</v>
      </c>
      <c r="G8" s="15">
        <f t="shared" si="1"/>
        <v>0</v>
      </c>
      <c r="H8" s="15">
        <f t="shared" si="2"/>
        <v>5</v>
      </c>
      <c r="I8" s="15">
        <f t="shared" si="3"/>
        <v>0</v>
      </c>
      <c r="J8" s="15">
        <f t="shared" si="4"/>
        <v>0</v>
      </c>
      <c r="K8" s="15">
        <f t="shared" si="5"/>
        <v>0</v>
      </c>
      <c r="L8" s="15">
        <f t="shared" si="6"/>
        <v>0</v>
      </c>
      <c r="M8" s="15">
        <f t="shared" si="7"/>
        <v>0</v>
      </c>
      <c r="N8" s="15">
        <f t="shared" si="8"/>
        <v>0</v>
      </c>
      <c r="O8" s="15">
        <f t="shared" si="9"/>
        <v>0</v>
      </c>
      <c r="P8" s="20">
        <v>1</v>
      </c>
      <c r="Q8" s="15">
        <f t="shared" si="15"/>
        <v>5</v>
      </c>
      <c r="R8" s="15">
        <f t="shared" si="10"/>
        <v>0</v>
      </c>
      <c r="S8" s="15">
        <f t="shared" si="11"/>
        <v>0</v>
      </c>
      <c r="T8" s="15">
        <f t="shared" si="12"/>
        <v>0</v>
      </c>
      <c r="U8" s="15">
        <f t="shared" si="13"/>
        <v>0</v>
      </c>
      <c r="V8" s="15">
        <f t="shared" si="14"/>
        <v>0</v>
      </c>
      <c r="W8" s="15"/>
    </row>
    <row r="9" spans="1:33" x14ac:dyDescent="0.2">
      <c r="A9" s="18">
        <v>1</v>
      </c>
      <c r="B9" s="4" t="s">
        <v>13</v>
      </c>
      <c r="C9" s="41" t="s">
        <v>33</v>
      </c>
      <c r="D9" s="18">
        <v>0</v>
      </c>
      <c r="E9" s="4" t="s">
        <v>24</v>
      </c>
      <c r="F9" s="4">
        <f t="shared" si="0"/>
        <v>0</v>
      </c>
      <c r="G9" s="15">
        <f t="shared" si="1"/>
        <v>0</v>
      </c>
      <c r="H9" s="15">
        <f t="shared" si="2"/>
        <v>0</v>
      </c>
      <c r="I9" s="15">
        <f t="shared" si="3"/>
        <v>0</v>
      </c>
      <c r="J9" s="15">
        <f t="shared" si="4"/>
        <v>0</v>
      </c>
      <c r="K9" s="15">
        <f t="shared" si="5"/>
        <v>0</v>
      </c>
      <c r="L9" s="15">
        <f t="shared" si="6"/>
        <v>0</v>
      </c>
      <c r="M9" s="15">
        <f t="shared" si="7"/>
        <v>0</v>
      </c>
      <c r="N9" s="15">
        <f t="shared" si="8"/>
        <v>0</v>
      </c>
      <c r="O9" s="15">
        <f t="shared" si="9"/>
        <v>0</v>
      </c>
      <c r="P9" s="20">
        <v>1</v>
      </c>
      <c r="Q9" s="15">
        <f t="shared" si="15"/>
        <v>0</v>
      </c>
      <c r="R9" s="15">
        <f t="shared" si="10"/>
        <v>0</v>
      </c>
      <c r="S9" s="15">
        <f t="shared" si="11"/>
        <v>0</v>
      </c>
      <c r="T9" s="15">
        <f t="shared" si="12"/>
        <v>0</v>
      </c>
      <c r="U9" s="15">
        <f t="shared" si="13"/>
        <v>0</v>
      </c>
      <c r="V9" s="15">
        <f t="shared" si="14"/>
        <v>0</v>
      </c>
      <c r="W9" s="15"/>
      <c r="X9" s="21" t="s">
        <v>25</v>
      </c>
      <c r="Z9" s="57" t="s">
        <v>82</v>
      </c>
      <c r="AA9" s="58"/>
      <c r="AB9" s="58"/>
      <c r="AC9" s="59"/>
    </row>
    <row r="10" spans="1:33" ht="18.75" thickBot="1" x14ac:dyDescent="0.3">
      <c r="A10" s="18"/>
      <c r="B10" s="18"/>
      <c r="C10" s="45" t="s">
        <v>34</v>
      </c>
      <c r="D10" s="18"/>
      <c r="E10" s="4"/>
      <c r="F10" s="4"/>
      <c r="G10" s="15">
        <f t="shared" si="1"/>
        <v>0</v>
      </c>
      <c r="H10" s="15">
        <f t="shared" si="2"/>
        <v>0</v>
      </c>
      <c r="I10" s="15">
        <f t="shared" si="3"/>
        <v>0</v>
      </c>
      <c r="J10" s="15">
        <f t="shared" si="4"/>
        <v>0</v>
      </c>
      <c r="K10" s="15">
        <f t="shared" si="5"/>
        <v>0</v>
      </c>
      <c r="L10" s="15">
        <f t="shared" si="6"/>
        <v>0</v>
      </c>
      <c r="M10" s="15">
        <f t="shared" si="7"/>
        <v>0</v>
      </c>
      <c r="N10" s="15">
        <f t="shared" si="8"/>
        <v>0</v>
      </c>
      <c r="O10" s="15">
        <f t="shared" si="9"/>
        <v>0</v>
      </c>
      <c r="P10" s="20"/>
      <c r="Q10" s="15">
        <f t="shared" si="15"/>
        <v>0</v>
      </c>
      <c r="R10" s="15">
        <f t="shared" si="10"/>
        <v>0</v>
      </c>
      <c r="S10" s="15">
        <f t="shared" si="11"/>
        <v>0</v>
      </c>
      <c r="T10" s="15">
        <f t="shared" si="12"/>
        <v>0</v>
      </c>
      <c r="U10" s="15">
        <f t="shared" si="13"/>
        <v>0</v>
      </c>
      <c r="V10" s="15">
        <f t="shared" si="14"/>
        <v>0</v>
      </c>
      <c r="W10" s="15"/>
      <c r="X10" s="27">
        <f>SUM(Q4:Q84)</f>
        <v>26</v>
      </c>
      <c r="Z10" s="66">
        <f>SUM(U4:U84)</f>
        <v>21</v>
      </c>
      <c r="AA10" s="67"/>
      <c r="AB10" s="67"/>
      <c r="AC10" s="68"/>
    </row>
    <row r="11" spans="1:33" x14ac:dyDescent="0.2">
      <c r="A11" s="18">
        <v>1</v>
      </c>
      <c r="B11" s="18" t="s">
        <v>13</v>
      </c>
      <c r="C11" s="41" t="s">
        <v>35</v>
      </c>
      <c r="D11" s="18">
        <v>3</v>
      </c>
      <c r="E11" s="20" t="s">
        <v>36</v>
      </c>
      <c r="F11" s="4">
        <f t="shared" si="0"/>
        <v>0</v>
      </c>
      <c r="G11" s="15">
        <f t="shared" si="1"/>
        <v>0</v>
      </c>
      <c r="H11" s="15">
        <f t="shared" si="2"/>
        <v>0</v>
      </c>
      <c r="I11" s="15">
        <f t="shared" si="3"/>
        <v>0</v>
      </c>
      <c r="J11" s="15">
        <f t="shared" si="4"/>
        <v>0</v>
      </c>
      <c r="K11" s="15">
        <f t="shared" si="5"/>
        <v>0</v>
      </c>
      <c r="L11" s="15">
        <f t="shared" si="6"/>
        <v>0</v>
      </c>
      <c r="M11" s="15">
        <f t="shared" si="7"/>
        <v>0</v>
      </c>
      <c r="N11" s="15">
        <f t="shared" si="8"/>
        <v>0</v>
      </c>
      <c r="O11" s="15">
        <f t="shared" si="9"/>
        <v>0</v>
      </c>
      <c r="P11" s="20">
        <v>1</v>
      </c>
      <c r="Q11" s="15">
        <f t="shared" si="15"/>
        <v>0</v>
      </c>
      <c r="R11" s="15">
        <f t="shared" si="10"/>
        <v>0</v>
      </c>
      <c r="S11" s="15">
        <f t="shared" si="11"/>
        <v>0</v>
      </c>
      <c r="T11" s="15">
        <f t="shared" si="12"/>
        <v>0</v>
      </c>
      <c r="U11" s="15">
        <f t="shared" si="13"/>
        <v>0</v>
      </c>
      <c r="V11" s="15">
        <f t="shared" si="14"/>
        <v>0</v>
      </c>
      <c r="W11" s="15"/>
      <c r="X11" s="29" t="s">
        <v>29</v>
      </c>
      <c r="Z11" s="69" t="s">
        <v>29</v>
      </c>
      <c r="AA11" s="70"/>
      <c r="AB11" s="70"/>
      <c r="AC11" s="71"/>
    </row>
    <row r="12" spans="1:33" ht="15.75" thickBot="1" x14ac:dyDescent="0.3">
      <c r="A12" s="18">
        <v>1</v>
      </c>
      <c r="B12" s="18" t="s">
        <v>13</v>
      </c>
      <c r="C12" s="41" t="s">
        <v>37</v>
      </c>
      <c r="D12" s="18">
        <v>3</v>
      </c>
      <c r="E12" s="20" t="s">
        <v>36</v>
      </c>
      <c r="F12" s="4">
        <f t="shared" si="0"/>
        <v>0</v>
      </c>
      <c r="G12" s="15">
        <f t="shared" si="1"/>
        <v>0</v>
      </c>
      <c r="H12" s="15">
        <f t="shared" si="2"/>
        <v>0</v>
      </c>
      <c r="I12" s="15">
        <f t="shared" si="3"/>
        <v>0</v>
      </c>
      <c r="J12" s="15">
        <f t="shared" si="4"/>
        <v>0</v>
      </c>
      <c r="K12" s="15">
        <f t="shared" si="5"/>
        <v>0</v>
      </c>
      <c r="L12" s="15">
        <f t="shared" si="6"/>
        <v>0</v>
      </c>
      <c r="M12" s="15">
        <f t="shared" si="7"/>
        <v>0</v>
      </c>
      <c r="N12" s="15">
        <f t="shared" si="8"/>
        <v>0</v>
      </c>
      <c r="O12" s="15">
        <f t="shared" si="9"/>
        <v>0</v>
      </c>
      <c r="P12" s="20">
        <v>1</v>
      </c>
      <c r="Q12" s="15">
        <f t="shared" si="15"/>
        <v>0</v>
      </c>
      <c r="R12" s="15">
        <f t="shared" si="10"/>
        <v>0</v>
      </c>
      <c r="S12" s="15">
        <f t="shared" si="11"/>
        <v>0</v>
      </c>
      <c r="T12" s="15">
        <f t="shared" si="12"/>
        <v>0</v>
      </c>
      <c r="U12" s="15">
        <f t="shared" si="13"/>
        <v>0</v>
      </c>
      <c r="V12" s="15">
        <f t="shared" si="14"/>
        <v>0</v>
      </c>
      <c r="W12" s="15"/>
      <c r="X12" s="27" t="str">
        <f>IF(X10&gt;=25,"DA","NE")</f>
        <v>DA</v>
      </c>
      <c r="Z12" s="66" t="str">
        <f>IF(Z10&gt;=25,"DA","NE")</f>
        <v>NE</v>
      </c>
      <c r="AA12" s="67"/>
      <c r="AB12" s="67"/>
      <c r="AC12" s="68"/>
    </row>
    <row r="13" spans="1:33" ht="15" thickBot="1" x14ac:dyDescent="0.25">
      <c r="A13" s="18">
        <v>1</v>
      </c>
      <c r="B13" s="18" t="s">
        <v>8</v>
      </c>
      <c r="C13" s="28" t="s">
        <v>38</v>
      </c>
      <c r="D13" s="18">
        <v>3</v>
      </c>
      <c r="E13" s="20" t="s">
        <v>36</v>
      </c>
      <c r="F13" s="4">
        <f t="shared" si="0"/>
        <v>0</v>
      </c>
      <c r="G13" s="15">
        <f t="shared" si="1"/>
        <v>0</v>
      </c>
      <c r="H13" s="15">
        <f t="shared" si="2"/>
        <v>0</v>
      </c>
      <c r="I13" s="15">
        <f t="shared" si="3"/>
        <v>0</v>
      </c>
      <c r="J13" s="15">
        <f t="shared" si="4"/>
        <v>0</v>
      </c>
      <c r="K13" s="15">
        <f t="shared" si="5"/>
        <v>0</v>
      </c>
      <c r="L13" s="15">
        <f t="shared" si="6"/>
        <v>0</v>
      </c>
      <c r="M13" s="15">
        <f t="shared" si="7"/>
        <v>0</v>
      </c>
      <c r="N13" s="15">
        <f t="shared" si="8"/>
        <v>0</v>
      </c>
      <c r="O13" s="15">
        <f t="shared" si="9"/>
        <v>0</v>
      </c>
      <c r="P13" s="20">
        <v>1</v>
      </c>
      <c r="Q13" s="15">
        <f t="shared" si="15"/>
        <v>0</v>
      </c>
      <c r="R13" s="15">
        <f t="shared" si="10"/>
        <v>0</v>
      </c>
      <c r="S13" s="15">
        <f t="shared" si="11"/>
        <v>0</v>
      </c>
      <c r="T13" s="15">
        <f t="shared" si="12"/>
        <v>0</v>
      </c>
      <c r="U13" s="15">
        <f t="shared" si="13"/>
        <v>0</v>
      </c>
      <c r="V13" s="15">
        <f t="shared" si="14"/>
        <v>0</v>
      </c>
      <c r="W13" s="15"/>
    </row>
    <row r="14" spans="1:33" ht="18" x14ac:dyDescent="0.25">
      <c r="A14" s="18"/>
      <c r="B14" s="18"/>
      <c r="C14" s="45"/>
      <c r="D14" s="18"/>
      <c r="E14" s="4"/>
      <c r="F14" s="4"/>
      <c r="G14" s="15">
        <f t="shared" si="1"/>
        <v>0</v>
      </c>
      <c r="H14" s="15">
        <f t="shared" si="2"/>
        <v>0</v>
      </c>
      <c r="I14" s="15">
        <f t="shared" si="3"/>
        <v>0</v>
      </c>
      <c r="J14" s="15">
        <f t="shared" si="4"/>
        <v>0</v>
      </c>
      <c r="K14" s="15">
        <f t="shared" si="5"/>
        <v>0</v>
      </c>
      <c r="L14" s="15">
        <f t="shared" si="6"/>
        <v>0</v>
      </c>
      <c r="M14" s="15">
        <f t="shared" si="7"/>
        <v>0</v>
      </c>
      <c r="N14" s="15">
        <f t="shared" si="8"/>
        <v>0</v>
      </c>
      <c r="O14" s="15">
        <f t="shared" si="9"/>
        <v>0</v>
      </c>
      <c r="P14" s="20"/>
      <c r="Q14" s="15">
        <f t="shared" si="15"/>
        <v>0</v>
      </c>
      <c r="R14" s="15">
        <f t="shared" si="10"/>
        <v>0</v>
      </c>
      <c r="S14" s="15">
        <f t="shared" si="11"/>
        <v>0</v>
      </c>
      <c r="T14" s="15">
        <f t="shared" si="12"/>
        <v>0</v>
      </c>
      <c r="U14" s="15">
        <f t="shared" si="13"/>
        <v>0</v>
      </c>
      <c r="V14" s="15">
        <f t="shared" si="14"/>
        <v>0</v>
      </c>
      <c r="W14" s="15"/>
      <c r="X14" s="21" t="s">
        <v>41</v>
      </c>
      <c r="Z14" s="72" t="s">
        <v>98</v>
      </c>
      <c r="AA14" s="73"/>
      <c r="AB14" s="73"/>
      <c r="AC14" s="74"/>
    </row>
    <row r="15" spans="1:33" ht="18.75" thickBot="1" x14ac:dyDescent="0.3">
      <c r="A15" s="18"/>
      <c r="B15" s="18"/>
      <c r="C15" s="45" t="s">
        <v>39</v>
      </c>
      <c r="D15" s="18"/>
      <c r="E15" s="4"/>
      <c r="F15" s="4"/>
      <c r="G15" s="15">
        <f t="shared" si="1"/>
        <v>0</v>
      </c>
      <c r="H15" s="15">
        <f t="shared" si="2"/>
        <v>0</v>
      </c>
      <c r="I15" s="15">
        <f t="shared" si="3"/>
        <v>0</v>
      </c>
      <c r="J15" s="15">
        <f t="shared" si="4"/>
        <v>0</v>
      </c>
      <c r="K15" s="15">
        <f t="shared" si="5"/>
        <v>0</v>
      </c>
      <c r="L15" s="15">
        <f t="shared" si="6"/>
        <v>0</v>
      </c>
      <c r="M15" s="15">
        <f t="shared" si="7"/>
        <v>0</v>
      </c>
      <c r="N15" s="15">
        <f t="shared" si="8"/>
        <v>0</v>
      </c>
      <c r="O15" s="15">
        <f t="shared" si="9"/>
        <v>0</v>
      </c>
      <c r="P15" s="20"/>
      <c r="Q15" s="15">
        <f t="shared" si="15"/>
        <v>0</v>
      </c>
      <c r="R15" s="15">
        <f t="shared" si="10"/>
        <v>0</v>
      </c>
      <c r="S15" s="15">
        <f t="shared" si="11"/>
        <v>0</v>
      </c>
      <c r="T15" s="15">
        <f t="shared" si="12"/>
        <v>0</v>
      </c>
      <c r="U15" s="15">
        <f t="shared" si="13"/>
        <v>0</v>
      </c>
      <c r="V15" s="15">
        <f t="shared" si="14"/>
        <v>0</v>
      </c>
      <c r="W15" s="15"/>
      <c r="X15" s="27">
        <f>SUM(R4:R84)</f>
        <v>19</v>
      </c>
      <c r="Z15" s="66">
        <f>SUM(V4:V84)</f>
        <v>21</v>
      </c>
      <c r="AA15" s="67"/>
      <c r="AB15" s="67"/>
      <c r="AC15" s="68"/>
    </row>
    <row r="16" spans="1:33" x14ac:dyDescent="0.2">
      <c r="A16" s="46">
        <v>2</v>
      </c>
      <c r="B16" s="18" t="s">
        <v>7</v>
      </c>
      <c r="C16" s="18" t="s">
        <v>40</v>
      </c>
      <c r="D16" s="46">
        <v>6</v>
      </c>
      <c r="E16" s="4" t="s">
        <v>24</v>
      </c>
      <c r="F16" s="4">
        <f>IF(E16="Da",D16,0)</f>
        <v>6</v>
      </c>
      <c r="G16" s="15">
        <f t="shared" si="1"/>
        <v>0</v>
      </c>
      <c r="H16" s="15">
        <f t="shared" si="2"/>
        <v>6</v>
      </c>
      <c r="I16" s="15">
        <f t="shared" si="3"/>
        <v>0</v>
      </c>
      <c r="J16" s="15">
        <f t="shared" si="4"/>
        <v>0</v>
      </c>
      <c r="K16" s="15">
        <f t="shared" si="5"/>
        <v>0</v>
      </c>
      <c r="L16" s="15">
        <f t="shared" si="6"/>
        <v>0</v>
      </c>
      <c r="M16" s="15">
        <f t="shared" si="7"/>
        <v>0</v>
      </c>
      <c r="N16" s="15">
        <f t="shared" si="8"/>
        <v>0</v>
      </c>
      <c r="O16" s="15">
        <f t="shared" si="9"/>
        <v>0</v>
      </c>
      <c r="P16" s="20">
        <v>2</v>
      </c>
      <c r="Q16" s="15">
        <f t="shared" si="15"/>
        <v>0</v>
      </c>
      <c r="R16" s="15">
        <f t="shared" si="10"/>
        <v>6</v>
      </c>
      <c r="S16" s="15">
        <f t="shared" si="11"/>
        <v>0</v>
      </c>
      <c r="T16" s="15">
        <f t="shared" si="12"/>
        <v>0</v>
      </c>
      <c r="U16" s="15">
        <f t="shared" si="13"/>
        <v>0</v>
      </c>
      <c r="V16" s="15">
        <f t="shared" si="14"/>
        <v>0</v>
      </c>
      <c r="W16" s="15"/>
      <c r="X16" s="29" t="s">
        <v>29</v>
      </c>
      <c r="Y16" s="15"/>
      <c r="Z16" s="69" t="s">
        <v>29</v>
      </c>
      <c r="AA16" s="70"/>
      <c r="AB16" s="70"/>
      <c r="AC16" s="71"/>
    </row>
    <row r="17" spans="1:29" ht="15.75" thickBot="1" x14ac:dyDescent="0.3">
      <c r="A17" s="46">
        <v>2</v>
      </c>
      <c r="B17" s="18" t="s">
        <v>9</v>
      </c>
      <c r="C17" s="47" t="s">
        <v>42</v>
      </c>
      <c r="D17" s="46">
        <v>4</v>
      </c>
      <c r="E17" s="4" t="s">
        <v>24</v>
      </c>
      <c r="F17" s="4">
        <f>IF(E17="Da",D17,0)</f>
        <v>4</v>
      </c>
      <c r="G17" s="15">
        <f t="shared" si="1"/>
        <v>0</v>
      </c>
      <c r="H17" s="15">
        <f t="shared" si="2"/>
        <v>0</v>
      </c>
      <c r="I17" s="15">
        <f t="shared" si="3"/>
        <v>0</v>
      </c>
      <c r="J17" s="15">
        <f t="shared" si="4"/>
        <v>4</v>
      </c>
      <c r="K17" s="15">
        <f t="shared" si="5"/>
        <v>0</v>
      </c>
      <c r="L17" s="15">
        <f t="shared" si="6"/>
        <v>0</v>
      </c>
      <c r="M17" s="15">
        <f t="shared" si="7"/>
        <v>0</v>
      </c>
      <c r="N17" s="15">
        <f t="shared" si="8"/>
        <v>0</v>
      </c>
      <c r="O17" s="15">
        <f t="shared" si="9"/>
        <v>0</v>
      </c>
      <c r="P17" s="20">
        <v>2</v>
      </c>
      <c r="Q17" s="15">
        <f t="shared" si="15"/>
        <v>0</v>
      </c>
      <c r="R17" s="15">
        <f t="shared" si="10"/>
        <v>4</v>
      </c>
      <c r="S17" s="15">
        <f t="shared" si="11"/>
        <v>0</v>
      </c>
      <c r="T17" s="15">
        <f t="shared" si="12"/>
        <v>0</v>
      </c>
      <c r="U17" s="15">
        <f t="shared" si="13"/>
        <v>0</v>
      </c>
      <c r="V17" s="15">
        <f t="shared" si="14"/>
        <v>0</v>
      </c>
      <c r="W17" s="15"/>
      <c r="X17" s="27" t="str">
        <f>IF(X15&gt;=25,"DA","NE")</f>
        <v>NE</v>
      </c>
      <c r="Y17" s="15"/>
      <c r="Z17" s="66" t="str">
        <f>IF(Z15&gt;=25,"DA","NE")</f>
        <v>NE</v>
      </c>
      <c r="AA17" s="67"/>
      <c r="AB17" s="67"/>
      <c r="AC17" s="68"/>
    </row>
    <row r="18" spans="1:29" ht="15" thickBot="1" x14ac:dyDescent="0.25">
      <c r="A18" s="46">
        <v>2</v>
      </c>
      <c r="B18" s="18" t="s">
        <v>8</v>
      </c>
      <c r="C18" s="28" t="s">
        <v>43</v>
      </c>
      <c r="D18" s="46">
        <v>4</v>
      </c>
      <c r="E18" s="4" t="s">
        <v>24</v>
      </c>
      <c r="F18" s="4">
        <f>IF(E18="Da",D18,0)</f>
        <v>4</v>
      </c>
      <c r="G18" s="15">
        <f t="shared" si="1"/>
        <v>0</v>
      </c>
      <c r="H18" s="15">
        <f t="shared" si="2"/>
        <v>0</v>
      </c>
      <c r="I18" s="15">
        <f t="shared" si="3"/>
        <v>4</v>
      </c>
      <c r="J18" s="15">
        <f t="shared" si="4"/>
        <v>0</v>
      </c>
      <c r="K18" s="15">
        <f t="shared" si="5"/>
        <v>0</v>
      </c>
      <c r="L18" s="15">
        <f t="shared" si="6"/>
        <v>0</v>
      </c>
      <c r="M18" s="15">
        <f t="shared" si="7"/>
        <v>0</v>
      </c>
      <c r="N18" s="15">
        <f t="shared" si="8"/>
        <v>0</v>
      </c>
      <c r="O18" s="15">
        <f t="shared" si="9"/>
        <v>0</v>
      </c>
      <c r="P18" s="20">
        <v>2</v>
      </c>
      <c r="Q18" s="15">
        <f t="shared" si="15"/>
        <v>0</v>
      </c>
      <c r="R18" s="15">
        <f t="shared" si="10"/>
        <v>4</v>
      </c>
      <c r="S18" s="15">
        <f t="shared" si="11"/>
        <v>0</v>
      </c>
      <c r="T18" s="15">
        <f t="shared" si="12"/>
        <v>0</v>
      </c>
      <c r="U18" s="15">
        <f t="shared" si="13"/>
        <v>0</v>
      </c>
      <c r="V18" s="15">
        <f t="shared" si="14"/>
        <v>0</v>
      </c>
      <c r="W18" s="15"/>
      <c r="X18" s="15"/>
      <c r="Y18" s="15"/>
      <c r="Z18" s="15"/>
    </row>
    <row r="19" spans="1:29" x14ac:dyDescent="0.2">
      <c r="A19" s="46">
        <v>2</v>
      </c>
      <c r="B19" s="4" t="s">
        <v>6</v>
      </c>
      <c r="C19" s="48" t="s">
        <v>44</v>
      </c>
      <c r="D19" s="46">
        <v>5</v>
      </c>
      <c r="E19" s="4" t="s">
        <v>24</v>
      </c>
      <c r="F19" s="4">
        <f>IF(E19="Da",D19,0)</f>
        <v>5</v>
      </c>
      <c r="G19" s="15">
        <f t="shared" si="1"/>
        <v>5</v>
      </c>
      <c r="H19" s="15">
        <f t="shared" si="2"/>
        <v>0</v>
      </c>
      <c r="I19" s="15">
        <f t="shared" si="3"/>
        <v>0</v>
      </c>
      <c r="J19" s="15">
        <f t="shared" si="4"/>
        <v>0</v>
      </c>
      <c r="K19" s="15">
        <f t="shared" si="5"/>
        <v>0</v>
      </c>
      <c r="L19" s="15">
        <f t="shared" si="6"/>
        <v>0</v>
      </c>
      <c r="M19" s="15">
        <f t="shared" si="7"/>
        <v>0</v>
      </c>
      <c r="N19" s="15">
        <f t="shared" si="8"/>
        <v>0</v>
      </c>
      <c r="O19" s="15">
        <f t="shared" si="9"/>
        <v>0</v>
      </c>
      <c r="P19" s="20">
        <v>2</v>
      </c>
      <c r="Q19" s="15">
        <f t="shared" si="15"/>
        <v>0</v>
      </c>
      <c r="R19" s="15">
        <f t="shared" si="10"/>
        <v>5</v>
      </c>
      <c r="S19" s="15">
        <f t="shared" si="11"/>
        <v>0</v>
      </c>
      <c r="T19" s="15">
        <f t="shared" si="12"/>
        <v>0</v>
      </c>
      <c r="U19" s="15">
        <f t="shared" si="13"/>
        <v>0</v>
      </c>
      <c r="V19" s="15">
        <f t="shared" si="14"/>
        <v>0</v>
      </c>
      <c r="W19" s="15"/>
      <c r="X19" s="21" t="s">
        <v>53</v>
      </c>
      <c r="Y19" s="15"/>
      <c r="Z19" s="15"/>
    </row>
    <row r="20" spans="1:29" ht="15.75" thickBot="1" x14ac:dyDescent="0.3">
      <c r="A20" s="46">
        <v>2</v>
      </c>
      <c r="B20" s="4" t="s">
        <v>13</v>
      </c>
      <c r="C20" s="41" t="s">
        <v>45</v>
      </c>
      <c r="D20" s="46">
        <v>0</v>
      </c>
      <c r="E20" s="4" t="s">
        <v>24</v>
      </c>
      <c r="F20" s="4">
        <f>IF(E20="Da",D20,0)</f>
        <v>0</v>
      </c>
      <c r="G20" s="15">
        <f t="shared" si="1"/>
        <v>0</v>
      </c>
      <c r="H20" s="15">
        <f t="shared" si="2"/>
        <v>0</v>
      </c>
      <c r="I20" s="15">
        <f t="shared" si="3"/>
        <v>0</v>
      </c>
      <c r="J20" s="15">
        <f t="shared" si="4"/>
        <v>0</v>
      </c>
      <c r="K20" s="15">
        <f t="shared" si="5"/>
        <v>0</v>
      </c>
      <c r="L20" s="15">
        <f t="shared" si="6"/>
        <v>0</v>
      </c>
      <c r="M20" s="15">
        <f t="shared" si="7"/>
        <v>0</v>
      </c>
      <c r="N20" s="15">
        <f t="shared" si="8"/>
        <v>0</v>
      </c>
      <c r="O20" s="15">
        <f t="shared" si="9"/>
        <v>0</v>
      </c>
      <c r="P20" s="20">
        <v>2</v>
      </c>
      <c r="Q20" s="15">
        <f t="shared" si="15"/>
        <v>0</v>
      </c>
      <c r="R20" s="15">
        <f t="shared" si="10"/>
        <v>0</v>
      </c>
      <c r="S20" s="15">
        <f t="shared" si="11"/>
        <v>0</v>
      </c>
      <c r="T20" s="15">
        <f t="shared" si="12"/>
        <v>0</v>
      </c>
      <c r="U20" s="15">
        <f t="shared" si="13"/>
        <v>0</v>
      </c>
      <c r="V20" s="15">
        <f t="shared" si="14"/>
        <v>0</v>
      </c>
      <c r="W20" s="15"/>
      <c r="X20" s="27">
        <f>SUM(S4:S84)</f>
        <v>14</v>
      </c>
      <c r="Y20" s="15"/>
      <c r="Z20" s="15"/>
    </row>
    <row r="21" spans="1:29" ht="18" x14ac:dyDescent="0.25">
      <c r="A21" s="18"/>
      <c r="B21" s="18"/>
      <c r="C21" s="45" t="s">
        <v>46</v>
      </c>
      <c r="D21" s="18"/>
      <c r="E21" s="4"/>
      <c r="F21" s="4"/>
      <c r="G21" s="15">
        <f t="shared" si="1"/>
        <v>0</v>
      </c>
      <c r="H21" s="15">
        <f t="shared" si="2"/>
        <v>0</v>
      </c>
      <c r="I21" s="15">
        <f t="shared" si="3"/>
        <v>0</v>
      </c>
      <c r="J21" s="15">
        <f t="shared" si="4"/>
        <v>0</v>
      </c>
      <c r="K21" s="15">
        <f t="shared" si="5"/>
        <v>0</v>
      </c>
      <c r="L21" s="15">
        <f t="shared" si="6"/>
        <v>0</v>
      </c>
      <c r="M21" s="15">
        <f t="shared" si="7"/>
        <v>0</v>
      </c>
      <c r="N21" s="15">
        <f t="shared" si="8"/>
        <v>0</v>
      </c>
      <c r="O21" s="15">
        <f t="shared" si="9"/>
        <v>0</v>
      </c>
      <c r="P21" s="20"/>
      <c r="Q21" s="15">
        <f t="shared" si="15"/>
        <v>0</v>
      </c>
      <c r="R21" s="15">
        <f t="shared" si="10"/>
        <v>0</v>
      </c>
      <c r="S21" s="15">
        <f t="shared" si="11"/>
        <v>0</v>
      </c>
      <c r="T21" s="15">
        <f t="shared" si="12"/>
        <v>0</v>
      </c>
      <c r="U21" s="15">
        <f t="shared" si="13"/>
        <v>0</v>
      </c>
      <c r="V21" s="15">
        <f t="shared" si="14"/>
        <v>0</v>
      </c>
      <c r="W21" s="15"/>
      <c r="X21" s="29" t="s">
        <v>29</v>
      </c>
      <c r="Y21" s="15"/>
      <c r="Z21" s="15"/>
    </row>
    <row r="22" spans="1:29" ht="15.75" thickBot="1" x14ac:dyDescent="0.3">
      <c r="A22" s="46">
        <v>2</v>
      </c>
      <c r="B22" s="18" t="s">
        <v>13</v>
      </c>
      <c r="C22" s="41" t="s">
        <v>47</v>
      </c>
      <c r="D22" s="46">
        <v>3</v>
      </c>
      <c r="E22" s="20" t="s">
        <v>36</v>
      </c>
      <c r="F22" s="4">
        <f>IF(E22="Da",D22,0)</f>
        <v>0</v>
      </c>
      <c r="G22" s="15">
        <f t="shared" si="1"/>
        <v>0</v>
      </c>
      <c r="H22" s="15">
        <f t="shared" si="2"/>
        <v>0</v>
      </c>
      <c r="I22" s="15">
        <f t="shared" si="3"/>
        <v>0</v>
      </c>
      <c r="J22" s="15">
        <f t="shared" si="4"/>
        <v>0</v>
      </c>
      <c r="K22" s="15">
        <f t="shared" si="5"/>
        <v>0</v>
      </c>
      <c r="L22" s="15">
        <f t="shared" si="6"/>
        <v>0</v>
      </c>
      <c r="M22" s="15">
        <f t="shared" si="7"/>
        <v>0</v>
      </c>
      <c r="N22" s="15">
        <f t="shared" si="8"/>
        <v>0</v>
      </c>
      <c r="O22" s="15">
        <f t="shared" si="9"/>
        <v>0</v>
      </c>
      <c r="P22" s="20">
        <v>2</v>
      </c>
      <c r="Q22" s="15">
        <f t="shared" si="15"/>
        <v>0</v>
      </c>
      <c r="R22" s="15">
        <f t="shared" si="10"/>
        <v>0</v>
      </c>
      <c r="S22" s="15">
        <f t="shared" si="11"/>
        <v>0</v>
      </c>
      <c r="T22" s="15">
        <f t="shared" si="12"/>
        <v>0</v>
      </c>
      <c r="U22" s="15">
        <f t="shared" si="13"/>
        <v>0</v>
      </c>
      <c r="V22" s="15">
        <f t="shared" si="14"/>
        <v>0</v>
      </c>
      <c r="W22" s="15"/>
      <c r="X22" s="27" t="str">
        <f>IF(X20&gt;=25,"DA","NE")</f>
        <v>NE</v>
      </c>
      <c r="Y22" s="15"/>
      <c r="Z22" s="15"/>
    </row>
    <row r="23" spans="1:29" ht="15" thickBot="1" x14ac:dyDescent="0.25">
      <c r="A23" s="46">
        <v>2</v>
      </c>
      <c r="B23" s="18" t="s">
        <v>11</v>
      </c>
      <c r="C23" s="19" t="s">
        <v>48</v>
      </c>
      <c r="D23" s="46">
        <v>5</v>
      </c>
      <c r="E23" s="20" t="s">
        <v>36</v>
      </c>
      <c r="F23" s="4">
        <f>IF(E23="Da",D23,0)</f>
        <v>0</v>
      </c>
      <c r="G23" s="15">
        <f t="shared" si="1"/>
        <v>0</v>
      </c>
      <c r="H23" s="15">
        <f t="shared" si="2"/>
        <v>0</v>
      </c>
      <c r="I23" s="15">
        <f t="shared" si="3"/>
        <v>0</v>
      </c>
      <c r="J23" s="15">
        <f t="shared" si="4"/>
        <v>0</v>
      </c>
      <c r="K23" s="15">
        <f t="shared" si="5"/>
        <v>0</v>
      </c>
      <c r="L23" s="15">
        <f t="shared" si="6"/>
        <v>0</v>
      </c>
      <c r="M23" s="15">
        <f t="shared" si="7"/>
        <v>0</v>
      </c>
      <c r="N23" s="15">
        <f t="shared" si="8"/>
        <v>0</v>
      </c>
      <c r="O23" s="15">
        <f t="shared" si="9"/>
        <v>0</v>
      </c>
      <c r="P23" s="20">
        <v>2</v>
      </c>
      <c r="Q23" s="15">
        <f t="shared" si="15"/>
        <v>0</v>
      </c>
      <c r="R23" s="15">
        <f t="shared" si="10"/>
        <v>0</v>
      </c>
      <c r="S23" s="15">
        <f t="shared" si="11"/>
        <v>0</v>
      </c>
      <c r="T23" s="15">
        <f t="shared" si="12"/>
        <v>0</v>
      </c>
      <c r="U23" s="15">
        <f t="shared" si="13"/>
        <v>0</v>
      </c>
      <c r="V23" s="15">
        <f t="shared" si="14"/>
        <v>0</v>
      </c>
      <c r="W23" s="15"/>
      <c r="Y23" s="15"/>
      <c r="Z23" s="15"/>
    </row>
    <row r="24" spans="1:29" x14ac:dyDescent="0.2">
      <c r="A24" s="46">
        <v>2</v>
      </c>
      <c r="B24" s="18" t="s">
        <v>8</v>
      </c>
      <c r="C24" s="28" t="s">
        <v>49</v>
      </c>
      <c r="D24" s="46">
        <v>3</v>
      </c>
      <c r="E24" s="20" t="s">
        <v>36</v>
      </c>
      <c r="F24" s="4">
        <f>IF(E24="Da",D24,0)</f>
        <v>0</v>
      </c>
      <c r="G24" s="15">
        <f t="shared" si="1"/>
        <v>0</v>
      </c>
      <c r="H24" s="15">
        <f t="shared" si="2"/>
        <v>0</v>
      </c>
      <c r="I24" s="15">
        <f t="shared" si="3"/>
        <v>0</v>
      </c>
      <c r="J24" s="15">
        <f t="shared" si="4"/>
        <v>0</v>
      </c>
      <c r="K24" s="15">
        <f t="shared" si="5"/>
        <v>0</v>
      </c>
      <c r="L24" s="15">
        <f t="shared" si="6"/>
        <v>0</v>
      </c>
      <c r="M24" s="15">
        <f t="shared" si="7"/>
        <v>0</v>
      </c>
      <c r="N24" s="15">
        <f t="shared" si="8"/>
        <v>0</v>
      </c>
      <c r="O24" s="15">
        <f t="shared" si="9"/>
        <v>0</v>
      </c>
      <c r="P24" s="20">
        <v>2</v>
      </c>
      <c r="Q24" s="15">
        <f t="shared" si="15"/>
        <v>0</v>
      </c>
      <c r="R24" s="15">
        <f t="shared" si="10"/>
        <v>0</v>
      </c>
      <c r="S24" s="15">
        <f t="shared" si="11"/>
        <v>0</v>
      </c>
      <c r="T24" s="15">
        <f t="shared" si="12"/>
        <v>0</v>
      </c>
      <c r="U24" s="15">
        <f t="shared" si="13"/>
        <v>0</v>
      </c>
      <c r="V24" s="15">
        <f t="shared" si="14"/>
        <v>0</v>
      </c>
      <c r="W24" s="15"/>
      <c r="X24" s="21" t="s">
        <v>68</v>
      </c>
      <c r="Y24" s="15"/>
      <c r="Z24" s="15"/>
    </row>
    <row r="25" spans="1:29" ht="15.75" thickBot="1" x14ac:dyDescent="0.3">
      <c r="A25" s="46">
        <v>2</v>
      </c>
      <c r="B25" s="18" t="s">
        <v>13</v>
      </c>
      <c r="C25" s="41" t="s">
        <v>50</v>
      </c>
      <c r="D25" s="46">
        <v>3</v>
      </c>
      <c r="E25" s="20" t="s">
        <v>36</v>
      </c>
      <c r="F25" s="4">
        <f>IF(E25="Da",D25,0)</f>
        <v>0</v>
      </c>
      <c r="G25" s="15">
        <f t="shared" si="1"/>
        <v>0</v>
      </c>
      <c r="H25" s="15">
        <f t="shared" si="2"/>
        <v>0</v>
      </c>
      <c r="I25" s="15">
        <f t="shared" si="3"/>
        <v>0</v>
      </c>
      <c r="J25" s="15">
        <f t="shared" si="4"/>
        <v>0</v>
      </c>
      <c r="K25" s="15">
        <f t="shared" si="5"/>
        <v>0</v>
      </c>
      <c r="L25" s="15">
        <f t="shared" si="6"/>
        <v>0</v>
      </c>
      <c r="M25" s="15">
        <f t="shared" si="7"/>
        <v>0</v>
      </c>
      <c r="N25" s="15">
        <f t="shared" si="8"/>
        <v>0</v>
      </c>
      <c r="O25" s="15">
        <f t="shared" si="9"/>
        <v>0</v>
      </c>
      <c r="P25" s="20">
        <v>2</v>
      </c>
      <c r="Q25" s="15">
        <f t="shared" si="15"/>
        <v>0</v>
      </c>
      <c r="R25" s="15">
        <f t="shared" si="10"/>
        <v>0</v>
      </c>
      <c r="S25" s="15">
        <f t="shared" si="11"/>
        <v>0</v>
      </c>
      <c r="T25" s="15">
        <f t="shared" si="12"/>
        <v>0</v>
      </c>
      <c r="U25" s="15">
        <f t="shared" si="13"/>
        <v>0</v>
      </c>
      <c r="V25" s="15">
        <f t="shared" si="14"/>
        <v>0</v>
      </c>
      <c r="W25" s="15"/>
      <c r="X25" s="27">
        <f>SUM(T4:T84)</f>
        <v>26</v>
      </c>
      <c r="Y25" s="15"/>
      <c r="Z25" s="15"/>
    </row>
    <row r="26" spans="1:29" x14ac:dyDescent="0.2">
      <c r="A26" s="46">
        <v>2</v>
      </c>
      <c r="B26" s="18" t="s">
        <v>7</v>
      </c>
      <c r="C26" s="18" t="s">
        <v>51</v>
      </c>
      <c r="D26" s="46">
        <v>5</v>
      </c>
      <c r="E26" s="20" t="s">
        <v>36</v>
      </c>
      <c r="F26" s="4">
        <f>IF(E26="Da",D26,0)</f>
        <v>0</v>
      </c>
      <c r="G26" s="15">
        <f t="shared" si="1"/>
        <v>0</v>
      </c>
      <c r="H26" s="15">
        <f t="shared" si="2"/>
        <v>0</v>
      </c>
      <c r="I26" s="15">
        <f t="shared" si="3"/>
        <v>0</v>
      </c>
      <c r="J26" s="15">
        <f t="shared" si="4"/>
        <v>0</v>
      </c>
      <c r="K26" s="15">
        <f t="shared" si="5"/>
        <v>0</v>
      </c>
      <c r="L26" s="15">
        <f t="shared" si="6"/>
        <v>0</v>
      </c>
      <c r="M26" s="15">
        <f t="shared" si="7"/>
        <v>0</v>
      </c>
      <c r="N26" s="15">
        <f t="shared" si="8"/>
        <v>0</v>
      </c>
      <c r="O26" s="15">
        <f t="shared" si="9"/>
        <v>0</v>
      </c>
      <c r="P26" s="20">
        <v>2</v>
      </c>
      <c r="Q26" s="15">
        <f t="shared" si="15"/>
        <v>0</v>
      </c>
      <c r="R26" s="15">
        <f t="shared" si="10"/>
        <v>0</v>
      </c>
      <c r="S26" s="15">
        <f t="shared" si="11"/>
        <v>0</v>
      </c>
      <c r="T26" s="15">
        <f t="shared" si="12"/>
        <v>0</v>
      </c>
      <c r="U26" s="15">
        <f t="shared" si="13"/>
        <v>0</v>
      </c>
      <c r="V26" s="15">
        <f t="shared" si="14"/>
        <v>0</v>
      </c>
      <c r="W26" s="15"/>
      <c r="X26" s="29" t="s">
        <v>29</v>
      </c>
      <c r="Y26" s="15"/>
      <c r="Z26" s="15"/>
    </row>
    <row r="27" spans="1:29" ht="18.75" thickBot="1" x14ac:dyDescent="0.3">
      <c r="A27" s="18"/>
      <c r="B27" s="18"/>
      <c r="C27" s="49"/>
      <c r="D27" s="18"/>
      <c r="E27" s="4"/>
      <c r="F27" s="4"/>
      <c r="G27" s="15">
        <f t="shared" si="1"/>
        <v>0</v>
      </c>
      <c r="H27" s="15">
        <f t="shared" si="2"/>
        <v>0</v>
      </c>
      <c r="I27" s="15">
        <f t="shared" si="3"/>
        <v>0</v>
      </c>
      <c r="J27" s="15">
        <f t="shared" si="4"/>
        <v>0</v>
      </c>
      <c r="K27" s="15">
        <f t="shared" si="5"/>
        <v>0</v>
      </c>
      <c r="L27" s="15">
        <f t="shared" si="6"/>
        <v>0</v>
      </c>
      <c r="M27" s="15">
        <f t="shared" si="7"/>
        <v>0</v>
      </c>
      <c r="N27" s="15">
        <f t="shared" si="8"/>
        <v>0</v>
      </c>
      <c r="O27" s="15">
        <f t="shared" si="9"/>
        <v>0</v>
      </c>
      <c r="P27" s="20"/>
      <c r="Q27" s="15">
        <f t="shared" si="15"/>
        <v>0</v>
      </c>
      <c r="R27" s="15">
        <f t="shared" si="10"/>
        <v>0</v>
      </c>
      <c r="S27" s="15">
        <f t="shared" si="11"/>
        <v>0</v>
      </c>
      <c r="T27" s="15">
        <f t="shared" si="12"/>
        <v>0</v>
      </c>
      <c r="U27" s="15">
        <f t="shared" si="13"/>
        <v>0</v>
      </c>
      <c r="V27" s="15">
        <f t="shared" si="14"/>
        <v>0</v>
      </c>
      <c r="W27" s="15"/>
      <c r="X27" s="27" t="str">
        <f>IF(X25&gt;=25,"DA","NE")</f>
        <v>DA</v>
      </c>
      <c r="Y27" s="15"/>
      <c r="Z27" s="15"/>
    </row>
    <row r="28" spans="1:29" ht="18" x14ac:dyDescent="0.25">
      <c r="A28" s="18"/>
      <c r="B28" s="18"/>
      <c r="C28" s="45" t="s">
        <v>52</v>
      </c>
      <c r="D28" s="18"/>
      <c r="E28" s="4"/>
      <c r="F28" s="4"/>
      <c r="G28" s="15">
        <f t="shared" si="1"/>
        <v>0</v>
      </c>
      <c r="H28" s="15">
        <f t="shared" si="2"/>
        <v>0</v>
      </c>
      <c r="I28" s="15">
        <f t="shared" si="3"/>
        <v>0</v>
      </c>
      <c r="J28" s="15">
        <f t="shared" si="4"/>
        <v>0</v>
      </c>
      <c r="K28" s="15">
        <f t="shared" si="5"/>
        <v>0</v>
      </c>
      <c r="L28" s="15">
        <f t="shared" si="6"/>
        <v>0</v>
      </c>
      <c r="M28" s="15">
        <f t="shared" si="7"/>
        <v>0</v>
      </c>
      <c r="N28" s="15">
        <f t="shared" si="8"/>
        <v>0</v>
      </c>
      <c r="O28" s="15">
        <f t="shared" si="9"/>
        <v>0</v>
      </c>
      <c r="P28" s="20"/>
      <c r="Q28" s="15">
        <f t="shared" si="15"/>
        <v>0</v>
      </c>
      <c r="R28" s="15">
        <f t="shared" si="10"/>
        <v>0</v>
      </c>
      <c r="S28" s="15">
        <f t="shared" si="11"/>
        <v>0</v>
      </c>
      <c r="T28" s="15">
        <f t="shared" si="12"/>
        <v>0</v>
      </c>
      <c r="U28" s="15">
        <f t="shared" si="13"/>
        <v>0</v>
      </c>
      <c r="V28" s="15">
        <f t="shared" si="14"/>
        <v>0</v>
      </c>
      <c r="W28" s="15"/>
      <c r="Y28" s="15"/>
      <c r="Z28" s="15"/>
    </row>
    <row r="29" spans="1:29" x14ac:dyDescent="0.2">
      <c r="A29" s="18">
        <v>3</v>
      </c>
      <c r="B29" s="18" t="s">
        <v>7</v>
      </c>
      <c r="C29" s="18" t="s">
        <v>54</v>
      </c>
      <c r="D29" s="18">
        <v>5</v>
      </c>
      <c r="E29" s="4" t="s">
        <v>24</v>
      </c>
      <c r="F29" s="4">
        <f>IF(E29="Da",D29,0)</f>
        <v>5</v>
      </c>
      <c r="G29" s="15">
        <f>IF(AND($B29="RI",$E29="Da"),$D29,0)</f>
        <v>0</v>
      </c>
      <c r="H29" s="15">
        <f>IF(AND($B29="TO",$E29="Da"),$D29,0)</f>
        <v>5</v>
      </c>
      <c r="I29" s="15">
        <f>IF(AND($B29="OU",$E29="Da"),$D29,0)</f>
        <v>0</v>
      </c>
      <c r="J29" s="15">
        <f>IF(AND($B29="UP",$E29="Da"),$D29,0)</f>
        <v>0</v>
      </c>
      <c r="K29" s="15">
        <f>IF(AND($B29="PP",$E29="Da"),$D29,0)</f>
        <v>0</v>
      </c>
      <c r="L29" s="15">
        <f>IF(AND($B29="TOS",$E29="Da"),$D29,0)</f>
        <v>0</v>
      </c>
      <c r="M29" s="15">
        <f>IF(AND($B29="SP",$E29="Da"),$D29,0)</f>
        <v>0</v>
      </c>
      <c r="N29" s="15">
        <f>IF(AND($B29="OP",$E29="Da"),$D29,0)</f>
        <v>0</v>
      </c>
      <c r="O29" s="15">
        <f>IF(AND($B29="YSR",$E29="Da"),$D29,0)</f>
        <v>0</v>
      </c>
      <c r="P29" s="20">
        <v>3</v>
      </c>
      <c r="Q29" s="15">
        <f t="shared" si="15"/>
        <v>0</v>
      </c>
      <c r="R29" s="15">
        <f t="shared" si="10"/>
        <v>0</v>
      </c>
      <c r="S29" s="15">
        <f t="shared" si="11"/>
        <v>5</v>
      </c>
      <c r="T29" s="15">
        <f t="shared" si="12"/>
        <v>0</v>
      </c>
      <c r="U29" s="15">
        <f t="shared" si="13"/>
        <v>0</v>
      </c>
      <c r="V29" s="15">
        <f t="shared" si="14"/>
        <v>0</v>
      </c>
      <c r="W29" s="15"/>
      <c r="Y29" s="15"/>
      <c r="Z29" s="15"/>
    </row>
    <row r="30" spans="1:29" x14ac:dyDescent="0.2">
      <c r="A30" s="18">
        <v>3</v>
      </c>
      <c r="B30" s="18" t="s">
        <v>8</v>
      </c>
      <c r="C30" s="28" t="s">
        <v>55</v>
      </c>
      <c r="D30" s="18">
        <v>4</v>
      </c>
      <c r="E30" s="4" t="s">
        <v>24</v>
      </c>
      <c r="F30" s="4">
        <f t="shared" si="0"/>
        <v>4</v>
      </c>
      <c r="G30" s="15">
        <f t="shared" si="1"/>
        <v>0</v>
      </c>
      <c r="H30" s="15">
        <f t="shared" si="2"/>
        <v>0</v>
      </c>
      <c r="I30" s="15">
        <f t="shared" si="3"/>
        <v>4</v>
      </c>
      <c r="J30" s="15">
        <f t="shared" si="4"/>
        <v>0</v>
      </c>
      <c r="K30" s="15">
        <f t="shared" si="5"/>
        <v>0</v>
      </c>
      <c r="L30" s="15">
        <f t="shared" si="6"/>
        <v>0</v>
      </c>
      <c r="M30" s="15">
        <f t="shared" si="7"/>
        <v>0</v>
      </c>
      <c r="N30" s="15">
        <f t="shared" si="8"/>
        <v>0</v>
      </c>
      <c r="O30" s="15">
        <f t="shared" si="9"/>
        <v>0</v>
      </c>
      <c r="P30" s="20">
        <v>3</v>
      </c>
      <c r="Q30" s="15">
        <f t="shared" si="15"/>
        <v>0</v>
      </c>
      <c r="R30" s="15">
        <f t="shared" si="10"/>
        <v>0</v>
      </c>
      <c r="S30" s="15">
        <f t="shared" si="11"/>
        <v>4</v>
      </c>
      <c r="T30" s="15">
        <f t="shared" si="12"/>
        <v>0</v>
      </c>
      <c r="U30" s="15">
        <f t="shared" si="13"/>
        <v>0</v>
      </c>
      <c r="V30" s="15">
        <f t="shared" si="14"/>
        <v>0</v>
      </c>
      <c r="W30" s="15"/>
      <c r="Y30" s="15"/>
      <c r="Z30" s="15"/>
    </row>
    <row r="31" spans="1:29" x14ac:dyDescent="0.2">
      <c r="A31" s="18">
        <v>3</v>
      </c>
      <c r="B31" s="18" t="s">
        <v>12</v>
      </c>
      <c r="C31" s="50" t="s">
        <v>56</v>
      </c>
      <c r="D31" s="18">
        <v>5</v>
      </c>
      <c r="E31" s="4" t="s">
        <v>24</v>
      </c>
      <c r="F31" s="4">
        <f t="shared" si="0"/>
        <v>5</v>
      </c>
      <c r="G31" s="15">
        <f t="shared" si="1"/>
        <v>0</v>
      </c>
      <c r="H31" s="15">
        <f t="shared" si="2"/>
        <v>0</v>
      </c>
      <c r="I31" s="15">
        <f t="shared" si="3"/>
        <v>0</v>
      </c>
      <c r="J31" s="15">
        <f t="shared" si="4"/>
        <v>0</v>
      </c>
      <c r="K31" s="15">
        <f t="shared" si="5"/>
        <v>0</v>
      </c>
      <c r="L31" s="15">
        <f t="shared" si="6"/>
        <v>0</v>
      </c>
      <c r="M31" s="15">
        <f t="shared" si="7"/>
        <v>5</v>
      </c>
      <c r="N31" s="15">
        <f t="shared" si="8"/>
        <v>0</v>
      </c>
      <c r="O31" s="15">
        <f t="shared" si="9"/>
        <v>0</v>
      </c>
      <c r="P31" s="20">
        <v>3</v>
      </c>
      <c r="Q31" s="15">
        <f t="shared" si="15"/>
        <v>0</v>
      </c>
      <c r="R31" s="15">
        <f t="shared" si="10"/>
        <v>0</v>
      </c>
      <c r="S31" s="15">
        <f t="shared" si="11"/>
        <v>5</v>
      </c>
      <c r="T31" s="15">
        <f t="shared" si="12"/>
        <v>0</v>
      </c>
      <c r="U31" s="15">
        <f t="shared" si="13"/>
        <v>0</v>
      </c>
      <c r="V31" s="15">
        <f t="shared" si="14"/>
        <v>0</v>
      </c>
      <c r="W31" s="15"/>
      <c r="Y31" s="15"/>
      <c r="Z31" s="15"/>
    </row>
    <row r="32" spans="1:29" x14ac:dyDescent="0.2">
      <c r="A32" s="18">
        <v>3</v>
      </c>
      <c r="B32" s="18" t="s">
        <v>13</v>
      </c>
      <c r="C32" s="41" t="s">
        <v>57</v>
      </c>
      <c r="D32" s="18">
        <v>0</v>
      </c>
      <c r="E32" s="4" t="s">
        <v>24</v>
      </c>
      <c r="F32" s="4">
        <f t="shared" si="0"/>
        <v>0</v>
      </c>
      <c r="G32" s="15">
        <f t="shared" si="1"/>
        <v>0</v>
      </c>
      <c r="H32" s="15">
        <f t="shared" si="2"/>
        <v>0</v>
      </c>
      <c r="I32" s="15">
        <f t="shared" si="3"/>
        <v>0</v>
      </c>
      <c r="J32" s="15">
        <f t="shared" si="4"/>
        <v>0</v>
      </c>
      <c r="K32" s="15">
        <f t="shared" si="5"/>
        <v>0</v>
      </c>
      <c r="L32" s="15">
        <f t="shared" si="6"/>
        <v>0</v>
      </c>
      <c r="M32" s="15">
        <f t="shared" si="7"/>
        <v>0</v>
      </c>
      <c r="N32" s="15">
        <f t="shared" si="8"/>
        <v>0</v>
      </c>
      <c r="O32" s="15">
        <f t="shared" si="9"/>
        <v>0</v>
      </c>
      <c r="P32" s="20">
        <v>3</v>
      </c>
      <c r="Q32" s="15">
        <f t="shared" si="15"/>
        <v>0</v>
      </c>
      <c r="R32" s="15">
        <f t="shared" si="10"/>
        <v>0</v>
      </c>
      <c r="S32" s="15">
        <f t="shared" si="11"/>
        <v>0</v>
      </c>
      <c r="T32" s="15">
        <f t="shared" si="12"/>
        <v>0</v>
      </c>
      <c r="U32" s="15">
        <f t="shared" si="13"/>
        <v>0</v>
      </c>
      <c r="V32" s="15">
        <f t="shared" si="14"/>
        <v>0</v>
      </c>
      <c r="W32" s="15"/>
      <c r="Y32" s="15"/>
      <c r="Z32" s="15"/>
    </row>
    <row r="33" spans="1:26" ht="18" x14ac:dyDescent="0.25">
      <c r="A33" s="18"/>
      <c r="B33" s="18"/>
      <c r="C33" s="45" t="s">
        <v>58</v>
      </c>
      <c r="D33" s="18"/>
      <c r="E33" s="4"/>
      <c r="F33" s="4">
        <f t="shared" si="0"/>
        <v>0</v>
      </c>
      <c r="G33" s="15">
        <f t="shared" si="1"/>
        <v>0</v>
      </c>
      <c r="H33" s="15">
        <f t="shared" si="2"/>
        <v>0</v>
      </c>
      <c r="I33" s="15">
        <f t="shared" si="3"/>
        <v>0</v>
      </c>
      <c r="J33" s="15">
        <f t="shared" si="4"/>
        <v>0</v>
      </c>
      <c r="K33" s="15">
        <f t="shared" si="5"/>
        <v>0</v>
      </c>
      <c r="L33" s="15">
        <f t="shared" si="6"/>
        <v>0</v>
      </c>
      <c r="M33" s="15">
        <f t="shared" si="7"/>
        <v>0</v>
      </c>
      <c r="N33" s="15">
        <f t="shared" si="8"/>
        <v>0</v>
      </c>
      <c r="O33" s="15">
        <f t="shared" si="9"/>
        <v>0</v>
      </c>
      <c r="P33" s="20">
        <v>3</v>
      </c>
      <c r="Q33" s="15">
        <f t="shared" si="15"/>
        <v>0</v>
      </c>
      <c r="R33" s="15">
        <f t="shared" si="10"/>
        <v>0</v>
      </c>
      <c r="S33" s="15">
        <f t="shared" si="11"/>
        <v>0</v>
      </c>
      <c r="T33" s="15">
        <f t="shared" si="12"/>
        <v>0</v>
      </c>
      <c r="U33" s="15">
        <f t="shared" si="13"/>
        <v>0</v>
      </c>
      <c r="V33" s="15">
        <f t="shared" si="14"/>
        <v>0</v>
      </c>
      <c r="W33" s="15"/>
      <c r="Y33" s="15"/>
      <c r="Z33" s="15"/>
    </row>
    <row r="34" spans="1:26" x14ac:dyDescent="0.2">
      <c r="A34" s="18">
        <v>3</v>
      </c>
      <c r="B34" s="18" t="s">
        <v>11</v>
      </c>
      <c r="C34" s="19" t="s">
        <v>59</v>
      </c>
      <c r="D34" s="18">
        <v>6</v>
      </c>
      <c r="E34" s="20" t="s">
        <v>36</v>
      </c>
      <c r="F34" s="4">
        <f t="shared" si="0"/>
        <v>0</v>
      </c>
      <c r="G34" s="15">
        <f t="shared" si="1"/>
        <v>0</v>
      </c>
      <c r="H34" s="15">
        <f t="shared" si="2"/>
        <v>0</v>
      </c>
      <c r="I34" s="15">
        <f t="shared" si="3"/>
        <v>0</v>
      </c>
      <c r="J34" s="15">
        <f t="shared" si="4"/>
        <v>0</v>
      </c>
      <c r="K34" s="15">
        <f t="shared" si="5"/>
        <v>0</v>
      </c>
      <c r="L34" s="15">
        <f t="shared" si="6"/>
        <v>0</v>
      </c>
      <c r="M34" s="15">
        <f t="shared" si="7"/>
        <v>0</v>
      </c>
      <c r="N34" s="15">
        <f t="shared" si="8"/>
        <v>0</v>
      </c>
      <c r="O34" s="15">
        <f t="shared" si="9"/>
        <v>0</v>
      </c>
      <c r="P34" s="20">
        <v>3</v>
      </c>
      <c r="Q34" s="15">
        <f t="shared" si="15"/>
        <v>0</v>
      </c>
      <c r="R34" s="15">
        <f t="shared" si="10"/>
        <v>0</v>
      </c>
      <c r="S34" s="15">
        <f t="shared" si="11"/>
        <v>0</v>
      </c>
      <c r="T34" s="15">
        <f t="shared" si="12"/>
        <v>0</v>
      </c>
      <c r="U34" s="15">
        <f t="shared" si="13"/>
        <v>0</v>
      </c>
      <c r="V34" s="15">
        <f t="shared" si="14"/>
        <v>0</v>
      </c>
      <c r="W34" s="15"/>
      <c r="Y34" s="15"/>
      <c r="Z34" s="15"/>
    </row>
    <row r="35" spans="1:26" x14ac:dyDescent="0.2">
      <c r="A35" s="18">
        <v>3</v>
      </c>
      <c r="B35" s="18" t="s">
        <v>9</v>
      </c>
      <c r="C35" s="47" t="s">
        <v>60</v>
      </c>
      <c r="D35" s="18">
        <v>4</v>
      </c>
      <c r="E35" s="20" t="s">
        <v>36</v>
      </c>
      <c r="F35" s="4">
        <f t="shared" si="0"/>
        <v>0</v>
      </c>
      <c r="G35" s="15">
        <f t="shared" si="1"/>
        <v>0</v>
      </c>
      <c r="H35" s="15">
        <f t="shared" si="2"/>
        <v>0</v>
      </c>
      <c r="I35" s="15">
        <f t="shared" si="3"/>
        <v>0</v>
      </c>
      <c r="J35" s="15">
        <f t="shared" si="4"/>
        <v>0</v>
      </c>
      <c r="K35" s="15">
        <f t="shared" si="5"/>
        <v>0</v>
      </c>
      <c r="L35" s="15">
        <f t="shared" si="6"/>
        <v>0</v>
      </c>
      <c r="M35" s="15">
        <f t="shared" si="7"/>
        <v>0</v>
      </c>
      <c r="N35" s="15">
        <f t="shared" si="8"/>
        <v>0</v>
      </c>
      <c r="O35" s="15">
        <f t="shared" si="9"/>
        <v>0</v>
      </c>
      <c r="P35" s="20">
        <v>3</v>
      </c>
      <c r="Q35" s="15">
        <f t="shared" si="15"/>
        <v>0</v>
      </c>
      <c r="R35" s="15">
        <f t="shared" si="10"/>
        <v>0</v>
      </c>
      <c r="S35" s="15">
        <f t="shared" si="11"/>
        <v>0</v>
      </c>
      <c r="T35" s="15">
        <f t="shared" si="12"/>
        <v>0</v>
      </c>
      <c r="U35" s="15">
        <f t="shared" si="13"/>
        <v>0</v>
      </c>
      <c r="V35" s="15">
        <f t="shared" si="14"/>
        <v>0</v>
      </c>
      <c r="W35" s="15"/>
      <c r="Y35" s="15"/>
      <c r="Z35" s="15"/>
    </row>
    <row r="36" spans="1:26" x14ac:dyDescent="0.2">
      <c r="A36" s="18">
        <v>3</v>
      </c>
      <c r="B36" s="18" t="s">
        <v>9</v>
      </c>
      <c r="C36" s="47" t="s">
        <v>61</v>
      </c>
      <c r="D36" s="18">
        <v>3</v>
      </c>
      <c r="E36" s="20" t="s">
        <v>36</v>
      </c>
      <c r="F36" s="4">
        <f t="shared" si="0"/>
        <v>0</v>
      </c>
      <c r="G36" s="15">
        <f t="shared" si="1"/>
        <v>0</v>
      </c>
      <c r="H36" s="15">
        <f t="shared" si="2"/>
        <v>0</v>
      </c>
      <c r="I36" s="15">
        <f t="shared" si="3"/>
        <v>0</v>
      </c>
      <c r="J36" s="15">
        <f t="shared" si="4"/>
        <v>0</v>
      </c>
      <c r="K36" s="15">
        <f t="shared" si="5"/>
        <v>0</v>
      </c>
      <c r="L36" s="15">
        <f t="shared" si="6"/>
        <v>0</v>
      </c>
      <c r="M36" s="15">
        <f t="shared" si="7"/>
        <v>0</v>
      </c>
      <c r="N36" s="15">
        <f t="shared" si="8"/>
        <v>0</v>
      </c>
      <c r="O36" s="15">
        <f t="shared" si="9"/>
        <v>0</v>
      </c>
      <c r="P36" s="20">
        <v>3</v>
      </c>
      <c r="Q36" s="15">
        <f t="shared" si="15"/>
        <v>0</v>
      </c>
      <c r="R36" s="15">
        <f t="shared" si="10"/>
        <v>0</v>
      </c>
      <c r="S36" s="15">
        <f t="shared" si="11"/>
        <v>0</v>
      </c>
      <c r="T36" s="15">
        <f t="shared" si="12"/>
        <v>0</v>
      </c>
      <c r="U36" s="15">
        <f t="shared" si="13"/>
        <v>0</v>
      </c>
      <c r="V36" s="15">
        <f t="shared" si="14"/>
        <v>0</v>
      </c>
      <c r="W36" s="15"/>
      <c r="Y36" s="15"/>
      <c r="Z36" s="15"/>
    </row>
    <row r="37" spans="1:26" x14ac:dyDescent="0.2">
      <c r="A37" s="18">
        <v>3</v>
      </c>
      <c r="B37" s="18" t="s">
        <v>6</v>
      </c>
      <c r="C37" s="48" t="s">
        <v>62</v>
      </c>
      <c r="D37" s="18">
        <v>5</v>
      </c>
      <c r="E37" s="20" t="s">
        <v>36</v>
      </c>
      <c r="F37" s="4">
        <f t="shared" si="0"/>
        <v>0</v>
      </c>
      <c r="G37" s="15">
        <f t="shared" si="1"/>
        <v>0</v>
      </c>
      <c r="H37" s="15">
        <f t="shared" si="2"/>
        <v>0</v>
      </c>
      <c r="I37" s="15">
        <f t="shared" si="3"/>
        <v>0</v>
      </c>
      <c r="J37" s="15">
        <f t="shared" si="4"/>
        <v>0</v>
      </c>
      <c r="K37" s="15">
        <f t="shared" si="5"/>
        <v>0</v>
      </c>
      <c r="L37" s="15">
        <f t="shared" si="6"/>
        <v>0</v>
      </c>
      <c r="M37" s="15">
        <f t="shared" si="7"/>
        <v>0</v>
      </c>
      <c r="N37" s="15">
        <f t="shared" si="8"/>
        <v>0</v>
      </c>
      <c r="O37" s="15">
        <f t="shared" si="9"/>
        <v>0</v>
      </c>
      <c r="P37" s="20">
        <v>3</v>
      </c>
      <c r="Q37" s="15">
        <f t="shared" si="15"/>
        <v>0</v>
      </c>
      <c r="R37" s="15">
        <f t="shared" si="10"/>
        <v>0</v>
      </c>
      <c r="S37" s="15">
        <f t="shared" si="11"/>
        <v>0</v>
      </c>
      <c r="T37" s="15">
        <f t="shared" si="12"/>
        <v>0</v>
      </c>
      <c r="U37" s="15">
        <f t="shared" si="13"/>
        <v>0</v>
      </c>
      <c r="V37" s="15">
        <f t="shared" si="14"/>
        <v>0</v>
      </c>
      <c r="W37" s="15"/>
      <c r="Y37" s="15"/>
      <c r="Z37" s="15"/>
    </row>
    <row r="38" spans="1:26" x14ac:dyDescent="0.2">
      <c r="A38" s="18">
        <v>3</v>
      </c>
      <c r="B38" s="18" t="s">
        <v>6</v>
      </c>
      <c r="C38" s="48" t="s">
        <v>63</v>
      </c>
      <c r="D38" s="18">
        <v>6</v>
      </c>
      <c r="E38" s="20" t="s">
        <v>36</v>
      </c>
      <c r="F38" s="4">
        <f t="shared" si="0"/>
        <v>0</v>
      </c>
      <c r="G38" s="15">
        <f t="shared" si="1"/>
        <v>0</v>
      </c>
      <c r="H38" s="15">
        <f t="shared" si="2"/>
        <v>0</v>
      </c>
      <c r="I38" s="15">
        <f t="shared" si="3"/>
        <v>0</v>
      </c>
      <c r="J38" s="15">
        <f t="shared" si="4"/>
        <v>0</v>
      </c>
      <c r="K38" s="15">
        <f t="shared" si="5"/>
        <v>0</v>
      </c>
      <c r="L38" s="15">
        <f t="shared" si="6"/>
        <v>0</v>
      </c>
      <c r="M38" s="15">
        <f t="shared" si="7"/>
        <v>0</v>
      </c>
      <c r="N38" s="15">
        <f t="shared" si="8"/>
        <v>0</v>
      </c>
      <c r="O38" s="15">
        <f t="shared" si="9"/>
        <v>0</v>
      </c>
      <c r="P38" s="20">
        <v>3</v>
      </c>
      <c r="Q38" s="15">
        <f t="shared" si="15"/>
        <v>0</v>
      </c>
      <c r="R38" s="15">
        <f t="shared" si="10"/>
        <v>0</v>
      </c>
      <c r="S38" s="15">
        <f t="shared" si="11"/>
        <v>0</v>
      </c>
      <c r="T38" s="15">
        <f t="shared" si="12"/>
        <v>0</v>
      </c>
      <c r="U38" s="15">
        <f t="shared" si="13"/>
        <v>0</v>
      </c>
      <c r="V38" s="15">
        <f t="shared" si="14"/>
        <v>0</v>
      </c>
      <c r="W38" s="15"/>
      <c r="Y38" s="15"/>
      <c r="Z38" s="15"/>
    </row>
    <row r="39" spans="1:26" x14ac:dyDescent="0.2">
      <c r="A39" s="18">
        <v>3</v>
      </c>
      <c r="B39" s="18" t="s">
        <v>13</v>
      </c>
      <c r="C39" s="41" t="s">
        <v>64</v>
      </c>
      <c r="D39" s="18">
        <v>3</v>
      </c>
      <c r="E39" s="20" t="s">
        <v>36</v>
      </c>
      <c r="F39" s="4">
        <f t="shared" si="0"/>
        <v>0</v>
      </c>
      <c r="G39" s="15">
        <f t="shared" si="1"/>
        <v>0</v>
      </c>
      <c r="H39" s="15">
        <f t="shared" si="2"/>
        <v>0</v>
      </c>
      <c r="I39" s="15">
        <f t="shared" si="3"/>
        <v>0</v>
      </c>
      <c r="J39" s="15">
        <f t="shared" si="4"/>
        <v>0</v>
      </c>
      <c r="K39" s="15">
        <f t="shared" si="5"/>
        <v>0</v>
      </c>
      <c r="L39" s="15">
        <f t="shared" si="6"/>
        <v>0</v>
      </c>
      <c r="M39" s="15">
        <f t="shared" si="7"/>
        <v>0</v>
      </c>
      <c r="N39" s="15">
        <f t="shared" si="8"/>
        <v>0</v>
      </c>
      <c r="O39" s="15">
        <f t="shared" si="9"/>
        <v>0</v>
      </c>
      <c r="P39" s="20">
        <v>3</v>
      </c>
      <c r="Q39" s="15">
        <f t="shared" si="15"/>
        <v>0</v>
      </c>
      <c r="R39" s="15">
        <f t="shared" si="10"/>
        <v>0</v>
      </c>
      <c r="S39" s="15">
        <f t="shared" si="11"/>
        <v>0</v>
      </c>
      <c r="T39" s="15">
        <f t="shared" si="12"/>
        <v>0</v>
      </c>
      <c r="U39" s="15">
        <f t="shared" si="13"/>
        <v>0</v>
      </c>
      <c r="V39" s="15">
        <f t="shared" si="14"/>
        <v>0</v>
      </c>
      <c r="W39" s="15"/>
      <c r="Y39" s="15"/>
      <c r="Z39" s="15"/>
    </row>
    <row r="40" spans="1:26" x14ac:dyDescent="0.2">
      <c r="A40" s="18">
        <v>3</v>
      </c>
      <c r="B40" s="18" t="s">
        <v>13</v>
      </c>
      <c r="C40" s="41" t="s">
        <v>65</v>
      </c>
      <c r="D40" s="18">
        <v>3</v>
      </c>
      <c r="E40" s="20" t="s">
        <v>36</v>
      </c>
      <c r="F40" s="4">
        <f t="shared" si="0"/>
        <v>0</v>
      </c>
      <c r="G40" s="15">
        <f>IF(AND($B40="RI",$E40="Da"),$D40,0)</f>
        <v>0</v>
      </c>
      <c r="H40" s="15">
        <f t="shared" si="2"/>
        <v>0</v>
      </c>
      <c r="I40" s="15">
        <f t="shared" si="3"/>
        <v>0</v>
      </c>
      <c r="J40" s="15">
        <f t="shared" si="4"/>
        <v>0</v>
      </c>
      <c r="K40" s="15">
        <f t="shared" si="5"/>
        <v>0</v>
      </c>
      <c r="L40" s="15">
        <f t="shared" si="6"/>
        <v>0</v>
      </c>
      <c r="M40" s="15">
        <f t="shared" si="7"/>
        <v>0</v>
      </c>
      <c r="N40" s="15">
        <f t="shared" si="8"/>
        <v>0</v>
      </c>
      <c r="O40" s="15">
        <f t="shared" si="9"/>
        <v>0</v>
      </c>
      <c r="P40" s="20">
        <v>3</v>
      </c>
      <c r="Q40" s="15">
        <f t="shared" si="15"/>
        <v>0</v>
      </c>
      <c r="R40" s="15">
        <f t="shared" si="10"/>
        <v>0</v>
      </c>
      <c r="S40" s="15">
        <f t="shared" si="11"/>
        <v>0</v>
      </c>
      <c r="T40" s="15">
        <f t="shared" si="12"/>
        <v>0</v>
      </c>
      <c r="U40" s="15">
        <f t="shared" si="13"/>
        <v>0</v>
      </c>
      <c r="V40" s="15">
        <f t="shared" si="14"/>
        <v>0</v>
      </c>
      <c r="W40" s="15"/>
      <c r="Y40" s="15"/>
      <c r="Z40" s="15"/>
    </row>
    <row r="41" spans="1:26" x14ac:dyDescent="0.2">
      <c r="A41" s="18">
        <v>3</v>
      </c>
      <c r="B41" s="18" t="s">
        <v>6</v>
      </c>
      <c r="C41" s="48" t="s">
        <v>66</v>
      </c>
      <c r="D41" s="18">
        <v>5</v>
      </c>
      <c r="E41" s="20" t="s">
        <v>36</v>
      </c>
      <c r="F41" s="4">
        <f t="shared" si="0"/>
        <v>0</v>
      </c>
      <c r="G41" s="15">
        <f t="shared" si="1"/>
        <v>0</v>
      </c>
      <c r="H41" s="15">
        <f t="shared" si="2"/>
        <v>0</v>
      </c>
      <c r="I41" s="15">
        <f t="shared" si="3"/>
        <v>0</v>
      </c>
      <c r="J41" s="15">
        <f t="shared" si="4"/>
        <v>0</v>
      </c>
      <c r="K41" s="15">
        <f t="shared" si="5"/>
        <v>0</v>
      </c>
      <c r="L41" s="15">
        <f t="shared" si="6"/>
        <v>0</v>
      </c>
      <c r="M41" s="15">
        <f t="shared" si="7"/>
        <v>0</v>
      </c>
      <c r="N41" s="15">
        <f>IF(AND($B41="OP",$E41="Da"),$D41,0)</f>
        <v>0</v>
      </c>
      <c r="O41" s="15">
        <f t="shared" si="9"/>
        <v>0</v>
      </c>
      <c r="P41" s="20">
        <v>3</v>
      </c>
      <c r="Q41" s="15">
        <f t="shared" si="15"/>
        <v>0</v>
      </c>
      <c r="R41" s="15">
        <f t="shared" si="10"/>
        <v>0</v>
      </c>
      <c r="S41" s="15">
        <f t="shared" si="11"/>
        <v>0</v>
      </c>
      <c r="T41" s="15">
        <f t="shared" si="12"/>
        <v>0</v>
      </c>
      <c r="U41" s="15">
        <f t="shared" si="13"/>
        <v>0</v>
      </c>
      <c r="V41" s="15">
        <f t="shared" si="14"/>
        <v>0</v>
      </c>
      <c r="W41" s="15"/>
      <c r="Y41" s="15"/>
      <c r="Z41" s="15"/>
    </row>
    <row r="42" spans="1:26" ht="18" x14ac:dyDescent="0.25">
      <c r="A42" s="18"/>
      <c r="B42" s="18"/>
      <c r="C42" s="49"/>
      <c r="D42" s="18"/>
      <c r="E42" s="4"/>
      <c r="F42" s="4"/>
      <c r="G42" s="15">
        <f t="shared" si="1"/>
        <v>0</v>
      </c>
      <c r="H42" s="15">
        <f t="shared" si="2"/>
        <v>0</v>
      </c>
      <c r="I42" s="15">
        <f t="shared" si="3"/>
        <v>0</v>
      </c>
      <c r="J42" s="15">
        <f t="shared" si="4"/>
        <v>0</v>
      </c>
      <c r="K42" s="15">
        <f t="shared" si="5"/>
        <v>0</v>
      </c>
      <c r="L42" s="15">
        <f t="shared" si="6"/>
        <v>0</v>
      </c>
      <c r="M42" s="15">
        <f t="shared" si="7"/>
        <v>0</v>
      </c>
      <c r="N42" s="15">
        <f t="shared" si="8"/>
        <v>0</v>
      </c>
      <c r="O42" s="15">
        <f t="shared" si="9"/>
        <v>0</v>
      </c>
      <c r="P42" s="20"/>
      <c r="Q42" s="15">
        <f t="shared" si="15"/>
        <v>0</v>
      </c>
      <c r="R42" s="15">
        <f t="shared" si="10"/>
        <v>0</v>
      </c>
      <c r="S42" s="15">
        <f t="shared" si="11"/>
        <v>0</v>
      </c>
      <c r="T42" s="15">
        <f t="shared" si="12"/>
        <v>0</v>
      </c>
      <c r="U42" s="15">
        <f t="shared" si="13"/>
        <v>0</v>
      </c>
      <c r="V42" s="15">
        <f t="shared" si="14"/>
        <v>0</v>
      </c>
      <c r="W42" s="15"/>
      <c r="X42" s="51"/>
      <c r="Y42" s="15"/>
      <c r="Z42" s="15"/>
    </row>
    <row r="43" spans="1:26" ht="18" x14ac:dyDescent="0.25">
      <c r="A43" s="18"/>
      <c r="B43" s="18"/>
      <c r="C43" s="45" t="s">
        <v>67</v>
      </c>
      <c r="D43" s="18"/>
      <c r="E43" s="4"/>
      <c r="F43" s="4"/>
      <c r="G43" s="15">
        <f t="shared" si="1"/>
        <v>0</v>
      </c>
      <c r="H43" s="15">
        <f t="shared" si="2"/>
        <v>0</v>
      </c>
      <c r="I43" s="15">
        <f t="shared" si="3"/>
        <v>0</v>
      </c>
      <c r="J43" s="15">
        <f t="shared" si="4"/>
        <v>0</v>
      </c>
      <c r="K43" s="15">
        <f t="shared" si="5"/>
        <v>0</v>
      </c>
      <c r="L43" s="15">
        <f t="shared" si="6"/>
        <v>0</v>
      </c>
      <c r="M43" s="15">
        <f t="shared" si="7"/>
        <v>0</v>
      </c>
      <c r="N43" s="15">
        <f t="shared" si="8"/>
        <v>0</v>
      </c>
      <c r="O43" s="15">
        <f t="shared" si="9"/>
        <v>0</v>
      </c>
      <c r="P43" s="20"/>
      <c r="Q43" s="15">
        <f t="shared" si="15"/>
        <v>0</v>
      </c>
      <c r="R43" s="15">
        <f t="shared" si="10"/>
        <v>0</v>
      </c>
      <c r="S43" s="15">
        <f t="shared" si="11"/>
        <v>0</v>
      </c>
      <c r="T43" s="15">
        <f t="shared" si="12"/>
        <v>0</v>
      </c>
      <c r="U43" s="15">
        <f t="shared" si="13"/>
        <v>0</v>
      </c>
      <c r="V43" s="15">
        <f t="shared" si="14"/>
        <v>0</v>
      </c>
      <c r="W43" s="15"/>
      <c r="Y43" s="15"/>
      <c r="Z43" s="15"/>
    </row>
    <row r="44" spans="1:26" x14ac:dyDescent="0.2">
      <c r="A44" s="46">
        <v>4</v>
      </c>
      <c r="B44" s="18" t="s">
        <v>6</v>
      </c>
      <c r="C44" s="48" t="s">
        <v>69</v>
      </c>
      <c r="D44" s="46">
        <v>6</v>
      </c>
      <c r="E44" s="4" t="s">
        <v>24</v>
      </c>
      <c r="F44" s="4">
        <f t="shared" si="0"/>
        <v>6</v>
      </c>
      <c r="G44" s="15">
        <f t="shared" si="1"/>
        <v>6</v>
      </c>
      <c r="H44" s="15">
        <f t="shared" si="2"/>
        <v>0</v>
      </c>
      <c r="I44" s="15">
        <f t="shared" si="3"/>
        <v>0</v>
      </c>
      <c r="J44" s="15">
        <f t="shared" si="4"/>
        <v>0</v>
      </c>
      <c r="K44" s="15">
        <f t="shared" si="5"/>
        <v>0</v>
      </c>
      <c r="L44" s="15">
        <f t="shared" si="6"/>
        <v>0</v>
      </c>
      <c r="M44" s="15">
        <f t="shared" si="7"/>
        <v>0</v>
      </c>
      <c r="N44" s="15">
        <f t="shared" si="8"/>
        <v>0</v>
      </c>
      <c r="O44" s="15">
        <f t="shared" si="9"/>
        <v>0</v>
      </c>
      <c r="P44" s="20">
        <v>4</v>
      </c>
      <c r="Q44" s="15">
        <f t="shared" si="15"/>
        <v>0</v>
      </c>
      <c r="R44" s="15">
        <f t="shared" si="10"/>
        <v>0</v>
      </c>
      <c r="S44" s="15">
        <f t="shared" si="11"/>
        <v>0</v>
      </c>
      <c r="T44" s="15">
        <f t="shared" si="12"/>
        <v>6</v>
      </c>
      <c r="U44" s="15">
        <f t="shared" si="13"/>
        <v>0</v>
      </c>
      <c r="V44" s="15">
        <f t="shared" si="14"/>
        <v>0</v>
      </c>
      <c r="W44" s="15"/>
      <c r="Y44" s="15"/>
      <c r="Z44" s="15"/>
    </row>
    <row r="45" spans="1:26" x14ac:dyDescent="0.2">
      <c r="A45" s="46">
        <v>4</v>
      </c>
      <c r="B45" s="18" t="s">
        <v>11</v>
      </c>
      <c r="C45" s="19" t="s">
        <v>70</v>
      </c>
      <c r="D45" s="46">
        <v>6</v>
      </c>
      <c r="E45" s="4" t="s">
        <v>24</v>
      </c>
      <c r="F45" s="4">
        <f t="shared" si="0"/>
        <v>6</v>
      </c>
      <c r="G45" s="15">
        <f t="shared" si="1"/>
        <v>0</v>
      </c>
      <c r="H45" s="15">
        <f t="shared" si="2"/>
        <v>0</v>
      </c>
      <c r="I45" s="15">
        <f t="shared" si="3"/>
        <v>0</v>
      </c>
      <c r="J45" s="15">
        <f t="shared" si="4"/>
        <v>0</v>
      </c>
      <c r="K45" s="15">
        <f t="shared" si="5"/>
        <v>0</v>
      </c>
      <c r="L45" s="15">
        <f t="shared" si="6"/>
        <v>6</v>
      </c>
      <c r="M45" s="15">
        <f t="shared" si="7"/>
        <v>0</v>
      </c>
      <c r="N45" s="15">
        <f t="shared" si="8"/>
        <v>0</v>
      </c>
      <c r="O45" s="15">
        <f t="shared" si="9"/>
        <v>0</v>
      </c>
      <c r="P45" s="20">
        <v>4</v>
      </c>
      <c r="Q45" s="15">
        <f t="shared" si="15"/>
        <v>0</v>
      </c>
      <c r="R45" s="15">
        <f t="shared" si="10"/>
        <v>0</v>
      </c>
      <c r="S45" s="15">
        <f t="shared" si="11"/>
        <v>0</v>
      </c>
      <c r="T45" s="15">
        <f t="shared" si="12"/>
        <v>6</v>
      </c>
      <c r="U45" s="15">
        <f t="shared" si="13"/>
        <v>0</v>
      </c>
      <c r="V45" s="15">
        <f t="shared" si="14"/>
        <v>0</v>
      </c>
      <c r="W45" s="15"/>
      <c r="Y45" s="15"/>
      <c r="Z45" s="15"/>
    </row>
    <row r="46" spans="1:26" x14ac:dyDescent="0.2">
      <c r="A46" s="46">
        <v>4</v>
      </c>
      <c r="B46" s="18" t="s">
        <v>11</v>
      </c>
      <c r="C46" s="19" t="s">
        <v>71</v>
      </c>
      <c r="D46" s="46">
        <v>5</v>
      </c>
      <c r="E46" s="4" t="s">
        <v>24</v>
      </c>
      <c r="F46" s="4">
        <f t="shared" si="0"/>
        <v>5</v>
      </c>
      <c r="G46" s="15">
        <f t="shared" si="1"/>
        <v>0</v>
      </c>
      <c r="H46" s="15">
        <f t="shared" si="2"/>
        <v>0</v>
      </c>
      <c r="I46" s="15">
        <f t="shared" si="3"/>
        <v>0</v>
      </c>
      <c r="J46" s="15">
        <f t="shared" si="4"/>
        <v>0</v>
      </c>
      <c r="K46" s="15">
        <f t="shared" si="5"/>
        <v>0</v>
      </c>
      <c r="L46" s="15">
        <f t="shared" si="6"/>
        <v>5</v>
      </c>
      <c r="M46" s="15">
        <f t="shared" si="7"/>
        <v>0</v>
      </c>
      <c r="N46" s="15">
        <f t="shared" si="8"/>
        <v>0</v>
      </c>
      <c r="O46" s="15">
        <f t="shared" si="9"/>
        <v>0</v>
      </c>
      <c r="P46" s="20">
        <v>4</v>
      </c>
      <c r="Q46" s="15">
        <f t="shared" si="15"/>
        <v>0</v>
      </c>
      <c r="R46" s="15">
        <f t="shared" si="10"/>
        <v>0</v>
      </c>
      <c r="S46" s="15">
        <f t="shared" si="11"/>
        <v>0</v>
      </c>
      <c r="T46" s="15">
        <f t="shared" si="12"/>
        <v>5</v>
      </c>
      <c r="U46" s="15">
        <f t="shared" si="13"/>
        <v>0</v>
      </c>
      <c r="V46" s="15">
        <f t="shared" si="14"/>
        <v>0</v>
      </c>
      <c r="W46" s="15"/>
      <c r="Y46" s="15"/>
      <c r="Z46" s="15"/>
    </row>
    <row r="47" spans="1:26" x14ac:dyDescent="0.2">
      <c r="A47" s="46">
        <v>4</v>
      </c>
      <c r="B47" s="18" t="s">
        <v>13</v>
      </c>
      <c r="C47" s="41" t="s">
        <v>72</v>
      </c>
      <c r="D47" s="46">
        <v>0</v>
      </c>
      <c r="E47" s="4" t="s">
        <v>24</v>
      </c>
      <c r="F47" s="4">
        <f t="shared" si="0"/>
        <v>0</v>
      </c>
      <c r="G47" s="15">
        <f t="shared" si="1"/>
        <v>0</v>
      </c>
      <c r="H47" s="15">
        <f t="shared" si="2"/>
        <v>0</v>
      </c>
      <c r="I47" s="15">
        <f t="shared" si="3"/>
        <v>0</v>
      </c>
      <c r="J47" s="15">
        <f t="shared" si="4"/>
        <v>0</v>
      </c>
      <c r="K47" s="15">
        <f t="shared" si="5"/>
        <v>0</v>
      </c>
      <c r="L47" s="15">
        <f t="shared" si="6"/>
        <v>0</v>
      </c>
      <c r="M47" s="15">
        <f t="shared" si="7"/>
        <v>0</v>
      </c>
      <c r="N47" s="15">
        <f t="shared" si="8"/>
        <v>0</v>
      </c>
      <c r="O47" s="15">
        <f t="shared" si="9"/>
        <v>0</v>
      </c>
      <c r="P47" s="20">
        <v>4</v>
      </c>
      <c r="Q47" s="15">
        <f t="shared" si="15"/>
        <v>0</v>
      </c>
      <c r="R47" s="15">
        <f t="shared" si="10"/>
        <v>0</v>
      </c>
      <c r="S47" s="15">
        <f t="shared" si="11"/>
        <v>0</v>
      </c>
      <c r="T47" s="15">
        <f t="shared" si="12"/>
        <v>0</v>
      </c>
      <c r="U47" s="15">
        <f t="shared" si="13"/>
        <v>0</v>
      </c>
      <c r="V47" s="15">
        <f t="shared" si="14"/>
        <v>0</v>
      </c>
      <c r="W47" s="15"/>
      <c r="Y47" s="15"/>
      <c r="Z47" s="15"/>
    </row>
    <row r="48" spans="1:26" x14ac:dyDescent="0.2">
      <c r="A48" s="46">
        <v>4</v>
      </c>
      <c r="B48" s="18" t="s">
        <v>8</v>
      </c>
      <c r="C48" s="28" t="s">
        <v>73</v>
      </c>
      <c r="D48" s="46">
        <v>4</v>
      </c>
      <c r="E48" s="4" t="s">
        <v>24</v>
      </c>
      <c r="F48" s="4">
        <f t="shared" si="0"/>
        <v>4</v>
      </c>
      <c r="G48" s="15">
        <f t="shared" si="1"/>
        <v>0</v>
      </c>
      <c r="H48" s="15">
        <f t="shared" si="2"/>
        <v>0</v>
      </c>
      <c r="I48" s="15">
        <f t="shared" si="3"/>
        <v>4</v>
      </c>
      <c r="J48" s="15">
        <f t="shared" si="4"/>
        <v>0</v>
      </c>
      <c r="K48" s="15">
        <f t="shared" si="5"/>
        <v>0</v>
      </c>
      <c r="L48" s="15">
        <f t="shared" si="6"/>
        <v>0</v>
      </c>
      <c r="M48" s="15">
        <f t="shared" si="7"/>
        <v>0</v>
      </c>
      <c r="N48" s="15">
        <f t="shared" si="8"/>
        <v>0</v>
      </c>
      <c r="O48" s="15">
        <f t="shared" si="9"/>
        <v>0</v>
      </c>
      <c r="P48" s="20">
        <v>4</v>
      </c>
      <c r="Q48" s="15">
        <f t="shared" si="15"/>
        <v>0</v>
      </c>
      <c r="R48" s="15">
        <f t="shared" si="10"/>
        <v>0</v>
      </c>
      <c r="S48" s="15">
        <f t="shared" si="11"/>
        <v>0</v>
      </c>
      <c r="T48" s="15">
        <f t="shared" si="12"/>
        <v>4</v>
      </c>
      <c r="U48" s="15">
        <f t="shared" si="13"/>
        <v>0</v>
      </c>
      <c r="V48" s="15">
        <f t="shared" si="14"/>
        <v>0</v>
      </c>
      <c r="W48" s="15"/>
      <c r="Y48" s="15"/>
      <c r="Z48" s="15"/>
    </row>
    <row r="49" spans="1:38" ht="15" x14ac:dyDescent="0.25">
      <c r="A49" s="46">
        <v>4</v>
      </c>
      <c r="B49" s="4" t="s">
        <v>8</v>
      </c>
      <c r="C49" s="52" t="s">
        <v>74</v>
      </c>
      <c r="D49" s="46">
        <v>5</v>
      </c>
      <c r="E49" s="4" t="s">
        <v>24</v>
      </c>
      <c r="F49" s="4">
        <f t="shared" si="0"/>
        <v>5</v>
      </c>
      <c r="G49" s="15">
        <f>IF(AND($B49="RI",$E49="Da"),$D49,0)</f>
        <v>0</v>
      </c>
      <c r="H49" s="15">
        <f>IF(AND($B49="TO",$E49="Da"),$D49,0)</f>
        <v>0</v>
      </c>
      <c r="I49" s="15">
        <f t="shared" si="3"/>
        <v>5</v>
      </c>
      <c r="J49" s="15">
        <f t="shared" si="4"/>
        <v>0</v>
      </c>
      <c r="K49" s="15">
        <f t="shared" si="5"/>
        <v>0</v>
      </c>
      <c r="L49" s="15">
        <f t="shared" si="6"/>
        <v>0</v>
      </c>
      <c r="M49" s="15">
        <f t="shared" si="7"/>
        <v>0</v>
      </c>
      <c r="N49" s="15">
        <f t="shared" si="8"/>
        <v>0</v>
      </c>
      <c r="O49" s="15">
        <f t="shared" si="9"/>
        <v>0</v>
      </c>
      <c r="P49" s="20">
        <v>4</v>
      </c>
      <c r="Q49" s="15">
        <f t="shared" si="15"/>
        <v>0</v>
      </c>
      <c r="R49" s="15">
        <f t="shared" si="10"/>
        <v>0</v>
      </c>
      <c r="S49" s="15">
        <f t="shared" si="11"/>
        <v>0</v>
      </c>
      <c r="T49" s="15">
        <f t="shared" si="12"/>
        <v>5</v>
      </c>
      <c r="U49" s="15">
        <f t="shared" si="13"/>
        <v>0</v>
      </c>
      <c r="V49" s="15">
        <f t="shared" si="14"/>
        <v>0</v>
      </c>
      <c r="W49"/>
      <c r="X49"/>
      <c r="Y49" s="15"/>
      <c r="Z49" s="15"/>
    </row>
    <row r="50" spans="1:38" ht="18" x14ac:dyDescent="0.25">
      <c r="A50" s="18"/>
      <c r="B50" s="18"/>
      <c r="C50" s="45" t="s">
        <v>75</v>
      </c>
      <c r="D50" s="18"/>
      <c r="E50" s="4"/>
      <c r="F50" s="4"/>
      <c r="G50" s="15">
        <f t="shared" si="1"/>
        <v>0</v>
      </c>
      <c r="H50" s="15">
        <f>IF(AND($B50="TO",$E50="Da"),$D50,0)</f>
        <v>0</v>
      </c>
      <c r="I50" s="15">
        <f t="shared" si="3"/>
        <v>0</v>
      </c>
      <c r="J50" s="15">
        <f t="shared" si="4"/>
        <v>0</v>
      </c>
      <c r="K50" s="15">
        <f t="shared" si="5"/>
        <v>0</v>
      </c>
      <c r="L50" s="15">
        <f t="shared" si="6"/>
        <v>0</v>
      </c>
      <c r="M50" s="15">
        <f t="shared" si="7"/>
        <v>0</v>
      </c>
      <c r="N50" s="15">
        <f t="shared" si="8"/>
        <v>0</v>
      </c>
      <c r="O50" s="15">
        <f t="shared" si="9"/>
        <v>0</v>
      </c>
      <c r="P50" s="20">
        <v>4</v>
      </c>
      <c r="Q50" s="15">
        <f t="shared" si="15"/>
        <v>0</v>
      </c>
      <c r="R50" s="15">
        <f t="shared" si="10"/>
        <v>0</v>
      </c>
      <c r="S50" s="15">
        <f t="shared" si="11"/>
        <v>0</v>
      </c>
      <c r="T50" s="15">
        <f t="shared" si="12"/>
        <v>0</v>
      </c>
      <c r="U50" s="15">
        <f t="shared" si="13"/>
        <v>0</v>
      </c>
      <c r="V50" s="15">
        <f t="shared" si="14"/>
        <v>0</v>
      </c>
      <c r="W50"/>
      <c r="X50"/>
      <c r="Y50" s="15"/>
      <c r="Z50" s="15"/>
    </row>
    <row r="51" spans="1:38" s="53" customFormat="1" ht="15" x14ac:dyDescent="0.25">
      <c r="A51" s="46">
        <v>4</v>
      </c>
      <c r="B51" s="18" t="s">
        <v>7</v>
      </c>
      <c r="C51" s="18" t="s">
        <v>76</v>
      </c>
      <c r="D51" s="46">
        <v>7</v>
      </c>
      <c r="E51" s="20" t="s">
        <v>36</v>
      </c>
      <c r="F51" s="4">
        <f t="shared" si="0"/>
        <v>0</v>
      </c>
      <c r="G51" s="15">
        <f t="shared" si="1"/>
        <v>0</v>
      </c>
      <c r="H51" s="15">
        <f t="shared" si="2"/>
        <v>0</v>
      </c>
      <c r="I51" s="15">
        <f t="shared" si="3"/>
        <v>0</v>
      </c>
      <c r="J51" s="15">
        <f t="shared" si="4"/>
        <v>0</v>
      </c>
      <c r="K51" s="15">
        <f t="shared" si="5"/>
        <v>0</v>
      </c>
      <c r="L51" s="15">
        <f t="shared" si="6"/>
        <v>0</v>
      </c>
      <c r="M51" s="15">
        <f t="shared" si="7"/>
        <v>0</v>
      </c>
      <c r="N51" s="15">
        <f t="shared" si="8"/>
        <v>0</v>
      </c>
      <c r="O51" s="15">
        <f t="shared" si="9"/>
        <v>0</v>
      </c>
      <c r="P51" s="20">
        <v>4</v>
      </c>
      <c r="Q51" s="15">
        <f t="shared" si="15"/>
        <v>0</v>
      </c>
      <c r="R51" s="15">
        <f t="shared" si="10"/>
        <v>0</v>
      </c>
      <c r="S51" s="15">
        <f t="shared" si="11"/>
        <v>0</v>
      </c>
      <c r="T51" s="15">
        <f t="shared" si="12"/>
        <v>0</v>
      </c>
      <c r="U51" s="15">
        <f t="shared" si="13"/>
        <v>0</v>
      </c>
      <c r="V51" s="15">
        <f t="shared" si="14"/>
        <v>0</v>
      </c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</row>
    <row r="52" spans="1:38" ht="15" x14ac:dyDescent="0.25">
      <c r="A52" s="46">
        <v>4</v>
      </c>
      <c r="B52" s="18" t="s">
        <v>13</v>
      </c>
      <c r="C52" s="41" t="s">
        <v>77</v>
      </c>
      <c r="D52" s="46">
        <v>3</v>
      </c>
      <c r="E52" s="20" t="s">
        <v>36</v>
      </c>
      <c r="F52" s="4">
        <f t="shared" si="0"/>
        <v>0</v>
      </c>
      <c r="G52" s="15">
        <f t="shared" si="1"/>
        <v>0</v>
      </c>
      <c r="H52" s="15">
        <f t="shared" si="2"/>
        <v>0</v>
      </c>
      <c r="I52" s="15">
        <f t="shared" si="3"/>
        <v>0</v>
      </c>
      <c r="J52" s="15">
        <f t="shared" si="4"/>
        <v>0</v>
      </c>
      <c r="K52" s="15">
        <f t="shared" si="5"/>
        <v>0</v>
      </c>
      <c r="L52" s="15">
        <f t="shared" si="6"/>
        <v>0</v>
      </c>
      <c r="M52" s="15">
        <f t="shared" si="7"/>
        <v>0</v>
      </c>
      <c r="N52" s="15">
        <f t="shared" si="8"/>
        <v>0</v>
      </c>
      <c r="O52" s="15">
        <f t="shared" si="9"/>
        <v>0</v>
      </c>
      <c r="P52" s="20">
        <v>4</v>
      </c>
      <c r="Q52" s="15">
        <f t="shared" si="15"/>
        <v>0</v>
      </c>
      <c r="R52" s="15">
        <f t="shared" si="10"/>
        <v>0</v>
      </c>
      <c r="S52" s="15">
        <f t="shared" si="11"/>
        <v>0</v>
      </c>
      <c r="T52" s="15">
        <f t="shared" si="12"/>
        <v>0</v>
      </c>
      <c r="U52" s="15">
        <f t="shared" si="13"/>
        <v>0</v>
      </c>
      <c r="V52" s="15">
        <f t="shared" si="14"/>
        <v>0</v>
      </c>
      <c r="W52"/>
      <c r="X52"/>
      <c r="Y52" s="15"/>
      <c r="Z52" s="15"/>
    </row>
    <row r="53" spans="1:38" ht="15" x14ac:dyDescent="0.25">
      <c r="A53" s="46">
        <v>4</v>
      </c>
      <c r="B53" s="18" t="s">
        <v>13</v>
      </c>
      <c r="C53" s="41" t="s">
        <v>78</v>
      </c>
      <c r="D53" s="46">
        <v>3</v>
      </c>
      <c r="E53" s="20" t="s">
        <v>36</v>
      </c>
      <c r="F53" s="4">
        <f t="shared" si="0"/>
        <v>0</v>
      </c>
      <c r="G53" s="15">
        <f t="shared" si="1"/>
        <v>0</v>
      </c>
      <c r="H53" s="15">
        <f t="shared" si="2"/>
        <v>0</v>
      </c>
      <c r="I53" s="15">
        <f t="shared" si="3"/>
        <v>0</v>
      </c>
      <c r="J53" s="15">
        <f t="shared" si="4"/>
        <v>0</v>
      </c>
      <c r="K53" s="15">
        <f t="shared" si="5"/>
        <v>0</v>
      </c>
      <c r="L53" s="15">
        <f t="shared" si="6"/>
        <v>0</v>
      </c>
      <c r="M53" s="15">
        <f t="shared" si="7"/>
        <v>0</v>
      </c>
      <c r="N53" s="15">
        <f t="shared" si="8"/>
        <v>0</v>
      </c>
      <c r="O53" s="15">
        <f t="shared" si="9"/>
        <v>0</v>
      </c>
      <c r="P53" s="20">
        <v>4</v>
      </c>
      <c r="Q53" s="15">
        <f t="shared" si="15"/>
        <v>0</v>
      </c>
      <c r="R53" s="15">
        <f t="shared" si="10"/>
        <v>0</v>
      </c>
      <c r="S53" s="15">
        <f t="shared" si="11"/>
        <v>0</v>
      </c>
      <c r="T53" s="15">
        <f t="shared" si="12"/>
        <v>0</v>
      </c>
      <c r="U53" s="15">
        <f t="shared" si="13"/>
        <v>0</v>
      </c>
      <c r="V53" s="15">
        <f t="shared" si="14"/>
        <v>0</v>
      </c>
      <c r="W53"/>
      <c r="X53"/>
    </row>
    <row r="54" spans="1:38" x14ac:dyDescent="0.2">
      <c r="A54" s="46">
        <v>4</v>
      </c>
      <c r="B54" s="4" t="s">
        <v>6</v>
      </c>
      <c r="C54" s="48" t="s">
        <v>79</v>
      </c>
      <c r="D54" s="46">
        <v>4</v>
      </c>
      <c r="E54" s="20" t="s">
        <v>36</v>
      </c>
      <c r="F54" s="4">
        <f t="shared" si="0"/>
        <v>0</v>
      </c>
      <c r="G54" s="15">
        <f t="shared" si="1"/>
        <v>0</v>
      </c>
      <c r="H54" s="15">
        <f t="shared" si="2"/>
        <v>0</v>
      </c>
      <c r="I54" s="15">
        <f t="shared" si="3"/>
        <v>0</v>
      </c>
      <c r="J54" s="15">
        <f t="shared" si="4"/>
        <v>0</v>
      </c>
      <c r="K54" s="15">
        <f t="shared" si="5"/>
        <v>0</v>
      </c>
      <c r="L54" s="15">
        <f t="shared" si="6"/>
        <v>0</v>
      </c>
      <c r="M54" s="15">
        <f t="shared" si="7"/>
        <v>0</v>
      </c>
      <c r="N54" s="15">
        <f t="shared" si="8"/>
        <v>0</v>
      </c>
      <c r="O54" s="15">
        <f t="shared" si="9"/>
        <v>0</v>
      </c>
      <c r="P54" s="20">
        <v>4</v>
      </c>
      <c r="Q54" s="15">
        <f t="shared" si="15"/>
        <v>0</v>
      </c>
      <c r="R54" s="15">
        <f t="shared" si="10"/>
        <v>0</v>
      </c>
      <c r="S54" s="15">
        <f t="shared" si="11"/>
        <v>0</v>
      </c>
      <c r="T54" s="15">
        <f t="shared" si="12"/>
        <v>0</v>
      </c>
      <c r="U54" s="15">
        <f t="shared" si="13"/>
        <v>0</v>
      </c>
      <c r="V54" s="15">
        <f t="shared" si="14"/>
        <v>0</v>
      </c>
    </row>
    <row r="55" spans="1:38" x14ac:dyDescent="0.2">
      <c r="A55" s="46">
        <v>4</v>
      </c>
      <c r="B55" s="4" t="s">
        <v>9</v>
      </c>
      <c r="C55" s="8" t="s">
        <v>80</v>
      </c>
      <c r="D55" s="46">
        <v>4</v>
      </c>
      <c r="E55" s="20" t="s">
        <v>36</v>
      </c>
      <c r="F55" s="4">
        <f t="shared" si="0"/>
        <v>0</v>
      </c>
      <c r="G55" s="15">
        <f t="shared" si="1"/>
        <v>0</v>
      </c>
      <c r="H55" s="15">
        <f t="shared" si="2"/>
        <v>0</v>
      </c>
      <c r="I55" s="15">
        <f t="shared" si="3"/>
        <v>0</v>
      </c>
      <c r="J55" s="15">
        <f t="shared" si="4"/>
        <v>0</v>
      </c>
      <c r="K55" s="15">
        <f t="shared" si="5"/>
        <v>0</v>
      </c>
      <c r="L55" s="15">
        <f t="shared" si="6"/>
        <v>0</v>
      </c>
      <c r="M55" s="15">
        <f t="shared" si="7"/>
        <v>0</v>
      </c>
      <c r="N55" s="15">
        <f t="shared" si="8"/>
        <v>0</v>
      </c>
      <c r="O55" s="15">
        <f t="shared" si="9"/>
        <v>0</v>
      </c>
      <c r="P55" s="20">
        <v>4</v>
      </c>
      <c r="Q55" s="15">
        <f t="shared" si="15"/>
        <v>0</v>
      </c>
      <c r="R55" s="15">
        <f t="shared" si="10"/>
        <v>0</v>
      </c>
      <c r="S55" s="15">
        <f t="shared" si="11"/>
        <v>0</v>
      </c>
      <c r="T55" s="15">
        <f t="shared" si="12"/>
        <v>0</v>
      </c>
      <c r="U55" s="15">
        <f t="shared" si="13"/>
        <v>0</v>
      </c>
      <c r="V55" s="15">
        <f t="shared" si="14"/>
        <v>0</v>
      </c>
    </row>
    <row r="56" spans="1:38" ht="15" customHeight="1" x14ac:dyDescent="0.25">
      <c r="A56" s="18"/>
      <c r="B56" s="4"/>
      <c r="C56" s="18"/>
      <c r="D56" s="4"/>
      <c r="E56" s="4"/>
      <c r="F56" s="4"/>
      <c r="G56" s="15">
        <f t="shared" si="1"/>
        <v>0</v>
      </c>
      <c r="H56" s="15">
        <f t="shared" si="2"/>
        <v>0</v>
      </c>
      <c r="I56" s="15">
        <f t="shared" si="3"/>
        <v>0</v>
      </c>
      <c r="J56" s="15">
        <f t="shared" si="4"/>
        <v>0</v>
      </c>
      <c r="K56" s="15">
        <f t="shared" si="5"/>
        <v>0</v>
      </c>
      <c r="L56" s="15">
        <f t="shared" si="6"/>
        <v>0</v>
      </c>
      <c r="M56" s="15">
        <f t="shared" si="7"/>
        <v>0</v>
      </c>
      <c r="N56" s="15">
        <f t="shared" si="8"/>
        <v>0</v>
      </c>
      <c r="O56" s="15">
        <f t="shared" si="9"/>
        <v>0</v>
      </c>
      <c r="P56" s="54"/>
      <c r="Q56" s="15">
        <f t="shared" si="15"/>
        <v>0</v>
      </c>
      <c r="R56" s="15">
        <f t="shared" si="10"/>
        <v>0</v>
      </c>
      <c r="S56" s="15">
        <f t="shared" si="11"/>
        <v>0</v>
      </c>
      <c r="T56" s="15">
        <f t="shared" si="12"/>
        <v>0</v>
      </c>
      <c r="U56" s="15">
        <f t="shared" si="13"/>
        <v>0</v>
      </c>
      <c r="V56" s="15">
        <f t="shared" si="14"/>
        <v>0</v>
      </c>
      <c r="X56"/>
      <c r="Y56"/>
      <c r="AA56"/>
      <c r="AB56"/>
      <c r="AC56"/>
      <c r="AD56"/>
      <c r="AE56"/>
      <c r="AF56"/>
      <c r="AG56"/>
    </row>
    <row r="57" spans="1:38" ht="18" x14ac:dyDescent="0.25">
      <c r="A57" s="55"/>
      <c r="B57" s="4"/>
      <c r="C57" s="45" t="s">
        <v>81</v>
      </c>
      <c r="D57" s="4"/>
      <c r="E57" s="4"/>
      <c r="F57" s="4"/>
      <c r="G57" s="15">
        <f t="shared" si="1"/>
        <v>0</v>
      </c>
      <c r="H57" s="15">
        <f t="shared" si="2"/>
        <v>0</v>
      </c>
      <c r="I57" s="15">
        <f t="shared" si="3"/>
        <v>0</v>
      </c>
      <c r="J57" s="15">
        <f t="shared" si="4"/>
        <v>0</v>
      </c>
      <c r="K57" s="15">
        <f t="shared" si="5"/>
        <v>0</v>
      </c>
      <c r="L57" s="15">
        <f t="shared" si="6"/>
        <v>0</v>
      </c>
      <c r="M57" s="15">
        <f t="shared" si="7"/>
        <v>0</v>
      </c>
      <c r="N57" s="15">
        <f t="shared" si="8"/>
        <v>0</v>
      </c>
      <c r="O57" s="15">
        <f t="shared" si="9"/>
        <v>0</v>
      </c>
      <c r="P57" s="20"/>
      <c r="Q57" s="15">
        <f t="shared" si="15"/>
        <v>0</v>
      </c>
      <c r="R57" s="15">
        <f t="shared" si="10"/>
        <v>0</v>
      </c>
      <c r="S57" s="15">
        <f t="shared" si="11"/>
        <v>0</v>
      </c>
      <c r="T57" s="15">
        <f t="shared" si="12"/>
        <v>0</v>
      </c>
      <c r="U57" s="15">
        <f t="shared" si="13"/>
        <v>0</v>
      </c>
      <c r="V57" s="15">
        <f t="shared" si="14"/>
        <v>0</v>
      </c>
      <c r="Y57"/>
      <c r="AA57"/>
      <c r="AB57"/>
      <c r="AC57"/>
      <c r="AD57"/>
      <c r="AE57"/>
      <c r="AF57"/>
      <c r="AG57"/>
    </row>
    <row r="58" spans="1:38" ht="15" customHeight="1" x14ac:dyDescent="0.25">
      <c r="A58" s="4">
        <v>5</v>
      </c>
      <c r="B58" s="4" t="s">
        <v>8</v>
      </c>
      <c r="C58" s="28" t="s">
        <v>83</v>
      </c>
      <c r="D58" s="4">
        <v>5</v>
      </c>
      <c r="E58" s="4" t="s">
        <v>24</v>
      </c>
      <c r="F58" s="4">
        <f t="shared" si="0"/>
        <v>5</v>
      </c>
      <c r="G58" s="15">
        <f t="shared" si="1"/>
        <v>0</v>
      </c>
      <c r="H58" s="15">
        <f t="shared" si="2"/>
        <v>0</v>
      </c>
      <c r="I58" s="15">
        <f t="shared" si="3"/>
        <v>5</v>
      </c>
      <c r="J58" s="15">
        <f t="shared" si="4"/>
        <v>0</v>
      </c>
      <c r="K58" s="15">
        <f t="shared" si="5"/>
        <v>0</v>
      </c>
      <c r="L58" s="15">
        <f t="shared" si="6"/>
        <v>0</v>
      </c>
      <c r="M58" s="15">
        <f t="shared" si="7"/>
        <v>0</v>
      </c>
      <c r="N58" s="15">
        <f t="shared" si="8"/>
        <v>0</v>
      </c>
      <c r="O58" s="15">
        <f t="shared" si="9"/>
        <v>0</v>
      </c>
      <c r="P58" s="20">
        <v>5</v>
      </c>
      <c r="Q58" s="15">
        <f t="shared" si="15"/>
        <v>0</v>
      </c>
      <c r="R58" s="15">
        <f t="shared" si="10"/>
        <v>0</v>
      </c>
      <c r="S58" s="15">
        <f t="shared" si="11"/>
        <v>0</v>
      </c>
      <c r="T58" s="15">
        <f t="shared" si="12"/>
        <v>0</v>
      </c>
      <c r="U58" s="15">
        <f t="shared" si="13"/>
        <v>5</v>
      </c>
      <c r="V58" s="15">
        <f t="shared" si="14"/>
        <v>0</v>
      </c>
      <c r="Y58"/>
      <c r="Z58"/>
      <c r="AA58"/>
      <c r="AB58"/>
      <c r="AC58"/>
      <c r="AD58"/>
      <c r="AE58"/>
      <c r="AF58"/>
      <c r="AG58"/>
    </row>
    <row r="59" spans="1:38" ht="15" x14ac:dyDescent="0.25">
      <c r="A59" s="4">
        <v>5</v>
      </c>
      <c r="B59" s="4" t="s">
        <v>6</v>
      </c>
      <c r="C59" s="48" t="s">
        <v>84</v>
      </c>
      <c r="D59" s="4">
        <v>7</v>
      </c>
      <c r="E59" s="4" t="s">
        <v>24</v>
      </c>
      <c r="F59" s="4">
        <f t="shared" si="0"/>
        <v>7</v>
      </c>
      <c r="G59" s="15">
        <f t="shared" si="1"/>
        <v>7</v>
      </c>
      <c r="H59" s="15">
        <f t="shared" si="2"/>
        <v>0</v>
      </c>
      <c r="I59" s="15">
        <f t="shared" si="3"/>
        <v>0</v>
      </c>
      <c r="J59" s="15">
        <f t="shared" si="4"/>
        <v>0</v>
      </c>
      <c r="K59" s="15">
        <f t="shared" si="5"/>
        <v>0</v>
      </c>
      <c r="L59" s="15">
        <f t="shared" si="6"/>
        <v>0</v>
      </c>
      <c r="M59" s="15">
        <f t="shared" si="7"/>
        <v>0</v>
      </c>
      <c r="N59" s="15">
        <f t="shared" si="8"/>
        <v>0</v>
      </c>
      <c r="O59" s="15">
        <f t="shared" si="9"/>
        <v>0</v>
      </c>
      <c r="P59" s="20">
        <v>5</v>
      </c>
      <c r="Q59" s="15">
        <f t="shared" si="15"/>
        <v>0</v>
      </c>
      <c r="R59" s="15">
        <f t="shared" si="10"/>
        <v>0</v>
      </c>
      <c r="S59" s="15">
        <f t="shared" si="11"/>
        <v>0</v>
      </c>
      <c r="T59" s="15">
        <f t="shared" si="12"/>
        <v>0</v>
      </c>
      <c r="U59" s="15">
        <f t="shared" si="13"/>
        <v>7</v>
      </c>
      <c r="V59" s="15">
        <f t="shared" si="14"/>
        <v>0</v>
      </c>
      <c r="Y59"/>
      <c r="Z59"/>
      <c r="AA59"/>
      <c r="AB59"/>
      <c r="AC59"/>
      <c r="AD59"/>
      <c r="AE59"/>
      <c r="AF59"/>
      <c r="AG59"/>
    </row>
    <row r="60" spans="1:38" ht="15" x14ac:dyDescent="0.25">
      <c r="A60" s="4">
        <v>5</v>
      </c>
      <c r="B60" s="4" t="s">
        <v>8</v>
      </c>
      <c r="C60" s="28" t="s">
        <v>85</v>
      </c>
      <c r="D60" s="4">
        <v>5</v>
      </c>
      <c r="E60" s="4" t="s">
        <v>24</v>
      </c>
      <c r="F60" s="4">
        <f t="shared" si="0"/>
        <v>5</v>
      </c>
      <c r="G60" s="15">
        <f t="shared" si="1"/>
        <v>0</v>
      </c>
      <c r="H60" s="15">
        <f t="shared" si="2"/>
        <v>0</v>
      </c>
      <c r="I60" s="15">
        <f t="shared" si="3"/>
        <v>5</v>
      </c>
      <c r="J60" s="15">
        <f t="shared" si="4"/>
        <v>0</v>
      </c>
      <c r="K60" s="15">
        <f t="shared" si="5"/>
        <v>0</v>
      </c>
      <c r="L60" s="15">
        <f t="shared" si="6"/>
        <v>0</v>
      </c>
      <c r="M60" s="15">
        <f t="shared" si="7"/>
        <v>0</v>
      </c>
      <c r="N60" s="15">
        <f t="shared" si="8"/>
        <v>0</v>
      </c>
      <c r="O60" s="15">
        <f t="shared" si="9"/>
        <v>0</v>
      </c>
      <c r="P60" s="20">
        <v>5</v>
      </c>
      <c r="Q60" s="15">
        <f t="shared" si="15"/>
        <v>0</v>
      </c>
      <c r="R60" s="15">
        <f t="shared" si="10"/>
        <v>0</v>
      </c>
      <c r="S60" s="15">
        <f t="shared" si="11"/>
        <v>0</v>
      </c>
      <c r="T60" s="15">
        <f t="shared" si="12"/>
        <v>0</v>
      </c>
      <c r="U60" s="15">
        <f t="shared" si="13"/>
        <v>5</v>
      </c>
      <c r="V60" s="15">
        <f t="shared" si="14"/>
        <v>0</v>
      </c>
      <c r="Y60"/>
      <c r="Z60"/>
      <c r="AA60"/>
      <c r="AB60"/>
      <c r="AC60"/>
      <c r="AD60"/>
      <c r="AE60"/>
      <c r="AF60"/>
      <c r="AG60"/>
    </row>
    <row r="61" spans="1:38" x14ac:dyDescent="0.2">
      <c r="A61" s="4">
        <v>5</v>
      </c>
      <c r="B61" s="4" t="s">
        <v>9</v>
      </c>
      <c r="C61" s="47" t="s">
        <v>86</v>
      </c>
      <c r="D61" s="4">
        <v>4</v>
      </c>
      <c r="E61" s="4" t="s">
        <v>24</v>
      </c>
      <c r="F61" s="4">
        <f t="shared" si="0"/>
        <v>4</v>
      </c>
      <c r="G61" s="15">
        <f t="shared" si="1"/>
        <v>0</v>
      </c>
      <c r="H61" s="15">
        <f t="shared" si="2"/>
        <v>0</v>
      </c>
      <c r="I61" s="15">
        <f t="shared" si="3"/>
        <v>0</v>
      </c>
      <c r="J61" s="15">
        <f t="shared" si="4"/>
        <v>4</v>
      </c>
      <c r="K61" s="15">
        <f t="shared" si="5"/>
        <v>0</v>
      </c>
      <c r="L61" s="15">
        <f t="shared" si="6"/>
        <v>0</v>
      </c>
      <c r="M61" s="15">
        <f t="shared" si="7"/>
        <v>0</v>
      </c>
      <c r="N61" s="15">
        <f t="shared" si="8"/>
        <v>0</v>
      </c>
      <c r="O61" s="15">
        <f t="shared" si="9"/>
        <v>0</v>
      </c>
      <c r="P61" s="20">
        <v>5</v>
      </c>
      <c r="Q61" s="15">
        <f t="shared" si="15"/>
        <v>0</v>
      </c>
      <c r="R61" s="15">
        <f t="shared" si="10"/>
        <v>0</v>
      </c>
      <c r="S61" s="15">
        <f t="shared" si="11"/>
        <v>0</v>
      </c>
      <c r="T61" s="15">
        <f t="shared" si="12"/>
        <v>0</v>
      </c>
      <c r="U61" s="15">
        <f t="shared" si="13"/>
        <v>4</v>
      </c>
      <c r="V61" s="15">
        <f t="shared" si="14"/>
        <v>0</v>
      </c>
    </row>
    <row r="62" spans="1:38" ht="18" x14ac:dyDescent="0.25">
      <c r="A62" s="4"/>
      <c r="B62" s="4"/>
      <c r="C62" s="45" t="s">
        <v>87</v>
      </c>
      <c r="D62" s="4"/>
      <c r="E62" s="4"/>
      <c r="F62" s="4"/>
      <c r="G62" s="15">
        <f t="shared" si="1"/>
        <v>0</v>
      </c>
      <c r="H62" s="15">
        <f t="shared" si="2"/>
        <v>0</v>
      </c>
      <c r="I62" s="15">
        <f t="shared" si="3"/>
        <v>0</v>
      </c>
      <c r="J62" s="15">
        <f t="shared" si="4"/>
        <v>0</v>
      </c>
      <c r="K62" s="15">
        <f t="shared" si="5"/>
        <v>0</v>
      </c>
      <c r="L62" s="15">
        <f t="shared" si="6"/>
        <v>0</v>
      </c>
      <c r="M62" s="15">
        <f t="shared" si="7"/>
        <v>0</v>
      </c>
      <c r="N62" s="15">
        <f t="shared" si="8"/>
        <v>0</v>
      </c>
      <c r="O62" s="15">
        <f t="shared" si="9"/>
        <v>0</v>
      </c>
      <c r="P62" s="20"/>
      <c r="Q62" s="15">
        <f t="shared" si="15"/>
        <v>0</v>
      </c>
      <c r="R62" s="15">
        <f t="shared" si="10"/>
        <v>0</v>
      </c>
      <c r="S62" s="15">
        <f t="shared" si="11"/>
        <v>0</v>
      </c>
      <c r="T62" s="15">
        <f t="shared" si="12"/>
        <v>0</v>
      </c>
      <c r="U62" s="15">
        <f t="shared" si="13"/>
        <v>0</v>
      </c>
      <c r="V62" s="15">
        <f t="shared" si="14"/>
        <v>0</v>
      </c>
    </row>
    <row r="63" spans="1:38" hidden="1" x14ac:dyDescent="0.2">
      <c r="A63" s="4">
        <v>5</v>
      </c>
      <c r="B63" s="4"/>
      <c r="C63" s="18"/>
      <c r="D63" s="4"/>
      <c r="E63" s="4" t="s">
        <v>24</v>
      </c>
      <c r="F63" s="4">
        <f t="shared" si="0"/>
        <v>0</v>
      </c>
      <c r="G63" s="15">
        <f t="shared" si="1"/>
        <v>0</v>
      </c>
      <c r="H63" s="15">
        <f t="shared" si="2"/>
        <v>0</v>
      </c>
      <c r="I63" s="15">
        <f t="shared" si="3"/>
        <v>0</v>
      </c>
      <c r="J63" s="15">
        <f t="shared" si="4"/>
        <v>0</v>
      </c>
      <c r="K63" s="15">
        <f t="shared" si="5"/>
        <v>0</v>
      </c>
      <c r="L63" s="15">
        <f t="shared" si="6"/>
        <v>0</v>
      </c>
      <c r="M63" s="15">
        <f t="shared" si="7"/>
        <v>0</v>
      </c>
      <c r="N63" s="15">
        <f t="shared" si="8"/>
        <v>0</v>
      </c>
      <c r="O63" s="15">
        <f t="shared" si="9"/>
        <v>0</v>
      </c>
      <c r="P63" s="20">
        <v>5</v>
      </c>
      <c r="Q63" s="15">
        <f t="shared" si="15"/>
        <v>0</v>
      </c>
      <c r="R63" s="15">
        <f t="shared" si="10"/>
        <v>0</v>
      </c>
      <c r="S63" s="15">
        <f t="shared" si="11"/>
        <v>0</v>
      </c>
      <c r="T63" s="15">
        <f t="shared" si="12"/>
        <v>0</v>
      </c>
      <c r="U63" s="15">
        <f t="shared" si="13"/>
        <v>0</v>
      </c>
      <c r="V63" s="15">
        <f t="shared" si="14"/>
        <v>0</v>
      </c>
    </row>
    <row r="64" spans="1:38" hidden="1" x14ac:dyDescent="0.2">
      <c r="A64" s="4">
        <v>5</v>
      </c>
      <c r="B64" s="4"/>
      <c r="C64" s="18"/>
      <c r="D64" s="4"/>
      <c r="E64" s="4" t="s">
        <v>24</v>
      </c>
      <c r="F64" s="4">
        <f t="shared" si="0"/>
        <v>0</v>
      </c>
      <c r="G64" s="15">
        <f t="shared" si="1"/>
        <v>0</v>
      </c>
      <c r="H64" s="15">
        <f t="shared" si="2"/>
        <v>0</v>
      </c>
      <c r="I64" s="15">
        <f t="shared" si="3"/>
        <v>0</v>
      </c>
      <c r="J64" s="15">
        <f t="shared" si="4"/>
        <v>0</v>
      </c>
      <c r="K64" s="15">
        <f t="shared" si="5"/>
        <v>0</v>
      </c>
      <c r="L64" s="15">
        <f t="shared" si="6"/>
        <v>0</v>
      </c>
      <c r="M64" s="15">
        <f t="shared" si="7"/>
        <v>0</v>
      </c>
      <c r="N64" s="15">
        <f t="shared" si="8"/>
        <v>0</v>
      </c>
      <c r="O64" s="15">
        <f t="shared" si="9"/>
        <v>0</v>
      </c>
      <c r="P64" s="20">
        <v>5</v>
      </c>
      <c r="Q64" s="15">
        <f t="shared" si="15"/>
        <v>0</v>
      </c>
      <c r="R64" s="15">
        <f t="shared" si="10"/>
        <v>0</v>
      </c>
      <c r="S64" s="15">
        <f t="shared" si="11"/>
        <v>0</v>
      </c>
      <c r="T64" s="15">
        <f t="shared" si="12"/>
        <v>0</v>
      </c>
      <c r="U64" s="15">
        <f t="shared" si="13"/>
        <v>0</v>
      </c>
      <c r="V64" s="15">
        <f t="shared" si="14"/>
        <v>0</v>
      </c>
    </row>
    <row r="65" spans="1:22" x14ac:dyDescent="0.2">
      <c r="A65" s="4">
        <v>5</v>
      </c>
      <c r="B65" s="4" t="s">
        <v>6</v>
      </c>
      <c r="C65" s="48" t="s">
        <v>88</v>
      </c>
      <c r="D65" s="4">
        <v>6</v>
      </c>
      <c r="E65" s="20" t="s">
        <v>36</v>
      </c>
      <c r="F65" s="4">
        <f t="shared" si="0"/>
        <v>0</v>
      </c>
      <c r="G65" s="15">
        <f t="shared" si="1"/>
        <v>0</v>
      </c>
      <c r="H65" s="15">
        <f t="shared" si="2"/>
        <v>0</v>
      </c>
      <c r="I65" s="15">
        <f t="shared" si="3"/>
        <v>0</v>
      </c>
      <c r="J65" s="15">
        <f t="shared" si="4"/>
        <v>0</v>
      </c>
      <c r="K65" s="15">
        <f t="shared" si="5"/>
        <v>0</v>
      </c>
      <c r="L65" s="15">
        <f t="shared" si="6"/>
        <v>0</v>
      </c>
      <c r="M65" s="15">
        <f t="shared" si="7"/>
        <v>0</v>
      </c>
      <c r="N65" s="15">
        <f t="shared" si="8"/>
        <v>0</v>
      </c>
      <c r="O65" s="15">
        <f t="shared" si="9"/>
        <v>0</v>
      </c>
      <c r="P65" s="20">
        <v>5</v>
      </c>
      <c r="Q65" s="15">
        <f t="shared" si="15"/>
        <v>0</v>
      </c>
      <c r="R65" s="15">
        <f t="shared" si="10"/>
        <v>0</v>
      </c>
      <c r="S65" s="15">
        <f t="shared" si="11"/>
        <v>0</v>
      </c>
      <c r="T65" s="15">
        <f t="shared" si="12"/>
        <v>0</v>
      </c>
      <c r="U65" s="15">
        <f t="shared" si="13"/>
        <v>0</v>
      </c>
      <c r="V65" s="15">
        <f t="shared" si="14"/>
        <v>0</v>
      </c>
    </row>
    <row r="66" spans="1:22" x14ac:dyDescent="0.2">
      <c r="A66" s="4">
        <v>5</v>
      </c>
      <c r="B66" s="4" t="s">
        <v>6</v>
      </c>
      <c r="C66" s="48" t="s">
        <v>89</v>
      </c>
      <c r="D66" s="4">
        <v>6</v>
      </c>
      <c r="E66" s="20" t="s">
        <v>36</v>
      </c>
      <c r="F66" s="4">
        <f t="shared" si="0"/>
        <v>0</v>
      </c>
      <c r="G66" s="15">
        <f t="shared" si="1"/>
        <v>0</v>
      </c>
      <c r="H66" s="15">
        <f t="shared" si="2"/>
        <v>0</v>
      </c>
      <c r="I66" s="15">
        <f t="shared" si="3"/>
        <v>0</v>
      </c>
      <c r="J66" s="15">
        <f t="shared" si="4"/>
        <v>0</v>
      </c>
      <c r="K66" s="15">
        <f t="shared" si="5"/>
        <v>0</v>
      </c>
      <c r="L66" s="15">
        <f t="shared" si="6"/>
        <v>0</v>
      </c>
      <c r="M66" s="15">
        <f t="shared" si="7"/>
        <v>0</v>
      </c>
      <c r="N66" s="15">
        <f t="shared" si="8"/>
        <v>0</v>
      </c>
      <c r="O66" s="15">
        <f t="shared" si="9"/>
        <v>0</v>
      </c>
      <c r="P66" s="20">
        <v>5</v>
      </c>
      <c r="Q66" s="15">
        <f t="shared" si="15"/>
        <v>0</v>
      </c>
      <c r="R66" s="15">
        <f t="shared" si="10"/>
        <v>0</v>
      </c>
      <c r="S66" s="15">
        <f t="shared" si="11"/>
        <v>0</v>
      </c>
      <c r="T66" s="15">
        <f t="shared" si="12"/>
        <v>0</v>
      </c>
      <c r="U66" s="15">
        <f t="shared" si="13"/>
        <v>0</v>
      </c>
      <c r="V66" s="15">
        <f t="shared" si="14"/>
        <v>0</v>
      </c>
    </row>
    <row r="67" spans="1:22" x14ac:dyDescent="0.2">
      <c r="A67" s="4">
        <v>5</v>
      </c>
      <c r="B67" s="4" t="s">
        <v>8</v>
      </c>
      <c r="C67" s="28" t="s">
        <v>90</v>
      </c>
      <c r="D67" s="4">
        <v>4</v>
      </c>
      <c r="E67" s="20" t="s">
        <v>36</v>
      </c>
      <c r="F67" s="4">
        <f t="shared" si="0"/>
        <v>0</v>
      </c>
      <c r="G67" s="15">
        <f t="shared" si="1"/>
        <v>0</v>
      </c>
      <c r="H67" s="15">
        <f t="shared" si="2"/>
        <v>0</v>
      </c>
      <c r="I67" s="15">
        <f t="shared" si="3"/>
        <v>0</v>
      </c>
      <c r="J67" s="15">
        <f t="shared" si="4"/>
        <v>0</v>
      </c>
      <c r="K67" s="15">
        <f t="shared" si="5"/>
        <v>0</v>
      </c>
      <c r="L67" s="15">
        <f t="shared" si="6"/>
        <v>0</v>
      </c>
      <c r="M67" s="15">
        <f t="shared" si="7"/>
        <v>0</v>
      </c>
      <c r="N67" s="15">
        <f t="shared" si="8"/>
        <v>0</v>
      </c>
      <c r="O67" s="15">
        <f t="shared" si="9"/>
        <v>0</v>
      </c>
      <c r="P67" s="20">
        <v>5</v>
      </c>
      <c r="Q67" s="15">
        <f t="shared" si="15"/>
        <v>0</v>
      </c>
      <c r="R67" s="15">
        <f t="shared" si="10"/>
        <v>0</v>
      </c>
      <c r="S67" s="15">
        <f t="shared" si="11"/>
        <v>0</v>
      </c>
      <c r="T67" s="15">
        <f t="shared" si="12"/>
        <v>0</v>
      </c>
      <c r="U67" s="15">
        <f t="shared" si="13"/>
        <v>0</v>
      </c>
      <c r="V67" s="15">
        <f t="shared" si="14"/>
        <v>0</v>
      </c>
    </row>
    <row r="68" spans="1:22" x14ac:dyDescent="0.2">
      <c r="A68" s="4">
        <v>5</v>
      </c>
      <c r="B68" s="4" t="s">
        <v>11</v>
      </c>
      <c r="C68" s="19" t="s">
        <v>91</v>
      </c>
      <c r="D68" s="4">
        <v>6</v>
      </c>
      <c r="E68" s="20" t="s">
        <v>36</v>
      </c>
      <c r="F68" s="4">
        <f t="shared" si="0"/>
        <v>0</v>
      </c>
      <c r="G68" s="15">
        <f t="shared" si="1"/>
        <v>0</v>
      </c>
      <c r="H68" s="15">
        <f t="shared" si="2"/>
        <v>0</v>
      </c>
      <c r="I68" s="15">
        <f t="shared" si="3"/>
        <v>0</v>
      </c>
      <c r="J68" s="15">
        <f t="shared" si="4"/>
        <v>0</v>
      </c>
      <c r="K68" s="15">
        <f t="shared" si="5"/>
        <v>0</v>
      </c>
      <c r="L68" s="15">
        <f t="shared" si="6"/>
        <v>0</v>
      </c>
      <c r="M68" s="15">
        <f t="shared" si="7"/>
        <v>0</v>
      </c>
      <c r="N68" s="15">
        <f t="shared" si="8"/>
        <v>0</v>
      </c>
      <c r="O68" s="15">
        <f t="shared" si="9"/>
        <v>0</v>
      </c>
      <c r="P68" s="20">
        <v>5</v>
      </c>
      <c r="Q68" s="15">
        <f t="shared" si="15"/>
        <v>0</v>
      </c>
      <c r="R68" s="15">
        <f t="shared" si="10"/>
        <v>0</v>
      </c>
      <c r="S68" s="15">
        <f t="shared" si="11"/>
        <v>0</v>
      </c>
      <c r="T68" s="15">
        <f t="shared" si="12"/>
        <v>0</v>
      </c>
      <c r="U68" s="15">
        <f t="shared" si="13"/>
        <v>0</v>
      </c>
      <c r="V68" s="15">
        <f t="shared" si="14"/>
        <v>0</v>
      </c>
    </row>
    <row r="69" spans="1:22" x14ac:dyDescent="0.2">
      <c r="A69" s="4">
        <v>5</v>
      </c>
      <c r="B69" s="4" t="s">
        <v>9</v>
      </c>
      <c r="C69" s="47" t="s">
        <v>92</v>
      </c>
      <c r="D69" s="4">
        <v>4</v>
      </c>
      <c r="E69" s="20" t="s">
        <v>36</v>
      </c>
      <c r="F69" s="4">
        <f>IF(E69="Da",D69,0)</f>
        <v>0</v>
      </c>
      <c r="G69" s="15">
        <f t="shared" ref="G69" si="16">IF(AND($B69="RI",$E69="Da"),$D69,0)</f>
        <v>0</v>
      </c>
      <c r="H69" s="15">
        <f t="shared" ref="H69:H84" si="17">IF(AND($B69="TO",$E69="Da"),$D69,0)</f>
        <v>0</v>
      </c>
      <c r="I69" s="15">
        <f t="shared" ref="I69:I84" si="18">IF(AND($B69="OU",$E69="Da"),$D69,0)</f>
        <v>0</v>
      </c>
      <c r="J69" s="15">
        <f t="shared" ref="J69:J84" si="19">IF(AND($B69="UP",$E69="Da"),$D69,0)</f>
        <v>0</v>
      </c>
      <c r="K69" s="15">
        <f t="shared" ref="K69:K84" si="20">IF(AND($B69="PP",$E69="Da"),$D69,0)</f>
        <v>0</v>
      </c>
      <c r="L69" s="15">
        <f t="shared" ref="L69:L84" si="21">IF(AND($B69="TOS",$E69="Da"),$D69,0)</f>
        <v>0</v>
      </c>
      <c r="M69" s="15">
        <f t="shared" ref="M69:M84" si="22">IF(AND($B69="SP",$E69="Da"),$D69,0)</f>
        <v>0</v>
      </c>
      <c r="N69" s="15">
        <f t="shared" ref="N69:N84" si="23">IF(AND($B69="OP",$E69="Da"),$D69,0)</f>
        <v>0</v>
      </c>
      <c r="O69" s="15">
        <f t="shared" ref="O69:O84" si="24">IF(AND($B69="YSR",$E69="Da"),$D69,0)</f>
        <v>0</v>
      </c>
      <c r="P69" s="20">
        <v>5</v>
      </c>
      <c r="Q69" s="15">
        <f t="shared" si="15"/>
        <v>0</v>
      </c>
      <c r="R69" s="15">
        <f t="shared" ref="R69:R84" si="25">IF(P69=2,F69,0)</f>
        <v>0</v>
      </c>
      <c r="S69" s="15">
        <f t="shared" ref="S69:S84" si="26">IF(P69=3,F69,0)</f>
        <v>0</v>
      </c>
      <c r="T69" s="15">
        <f t="shared" ref="T69:T84" si="27">IF(P69=4,F69,0)</f>
        <v>0</v>
      </c>
      <c r="U69" s="15">
        <f t="shared" ref="U69:U84" si="28">IF(P69=5,F69,0)</f>
        <v>0</v>
      </c>
      <c r="V69" s="15">
        <f t="shared" ref="V69:V84" si="29">IF(P69=6,F69,0)</f>
        <v>0</v>
      </c>
    </row>
    <row r="70" spans="1:22" x14ac:dyDescent="0.2">
      <c r="A70" s="4">
        <v>5</v>
      </c>
      <c r="B70" s="4" t="s">
        <v>9</v>
      </c>
      <c r="C70" s="47" t="s">
        <v>93</v>
      </c>
      <c r="D70" s="4">
        <v>4</v>
      </c>
      <c r="E70" s="20" t="s">
        <v>36</v>
      </c>
      <c r="F70" s="4">
        <f t="shared" ref="F70:F84" si="30">IF(E70="Da",D70,0)</f>
        <v>0</v>
      </c>
      <c r="G70" s="15">
        <f>IF(AND($B70="RI",$E70="Da"),$D70,0)</f>
        <v>0</v>
      </c>
      <c r="H70" s="15">
        <f t="shared" si="17"/>
        <v>0</v>
      </c>
      <c r="I70" s="15">
        <f t="shared" si="18"/>
        <v>0</v>
      </c>
      <c r="J70" s="15">
        <f t="shared" si="19"/>
        <v>0</v>
      </c>
      <c r="K70" s="15">
        <f t="shared" si="20"/>
        <v>0</v>
      </c>
      <c r="L70" s="15">
        <f t="shared" si="21"/>
        <v>0</v>
      </c>
      <c r="M70" s="15">
        <f t="shared" si="22"/>
        <v>0</v>
      </c>
      <c r="N70" s="15">
        <f t="shared" si="23"/>
        <v>0</v>
      </c>
      <c r="O70" s="15">
        <f t="shared" si="24"/>
        <v>0</v>
      </c>
      <c r="P70" s="20">
        <v>5</v>
      </c>
      <c r="Q70" s="15">
        <f t="shared" ref="Q70:Q84" si="31">IF(P70=1,F70,0)</f>
        <v>0</v>
      </c>
      <c r="R70" s="15">
        <f t="shared" si="25"/>
        <v>0</v>
      </c>
      <c r="S70" s="15">
        <f t="shared" si="26"/>
        <v>0</v>
      </c>
      <c r="T70" s="15">
        <f t="shared" si="27"/>
        <v>0</v>
      </c>
      <c r="U70" s="15">
        <f t="shared" si="28"/>
        <v>0</v>
      </c>
      <c r="V70" s="15">
        <f t="shared" si="29"/>
        <v>0</v>
      </c>
    </row>
    <row r="71" spans="1:22" x14ac:dyDescent="0.2">
      <c r="A71" s="4">
        <v>5</v>
      </c>
      <c r="B71" s="4" t="s">
        <v>6</v>
      </c>
      <c r="C71" s="48" t="s">
        <v>94</v>
      </c>
      <c r="D71" s="4">
        <v>4</v>
      </c>
      <c r="E71" s="20" t="s">
        <v>36</v>
      </c>
      <c r="F71" s="4">
        <f t="shared" si="30"/>
        <v>0</v>
      </c>
      <c r="G71" s="15">
        <f>IF(AND($B71="RI",$E71="Da"),$D71,0)</f>
        <v>0</v>
      </c>
      <c r="H71" s="15">
        <f t="shared" si="17"/>
        <v>0</v>
      </c>
      <c r="I71" s="15">
        <f t="shared" si="18"/>
        <v>0</v>
      </c>
      <c r="J71" s="15">
        <f t="shared" si="19"/>
        <v>0</v>
      </c>
      <c r="K71" s="15">
        <f t="shared" si="20"/>
        <v>0</v>
      </c>
      <c r="L71" s="15">
        <f t="shared" si="21"/>
        <v>0</v>
      </c>
      <c r="M71" s="15">
        <f t="shared" si="22"/>
        <v>0</v>
      </c>
      <c r="N71" s="15">
        <f t="shared" si="23"/>
        <v>0</v>
      </c>
      <c r="O71" s="15">
        <f t="shared" si="24"/>
        <v>0</v>
      </c>
      <c r="P71" s="20">
        <v>5</v>
      </c>
      <c r="Q71" s="15">
        <f t="shared" si="31"/>
        <v>0</v>
      </c>
      <c r="R71" s="15">
        <f t="shared" si="25"/>
        <v>0</v>
      </c>
      <c r="S71" s="15">
        <f t="shared" si="26"/>
        <v>0</v>
      </c>
      <c r="T71" s="15">
        <f t="shared" si="27"/>
        <v>0</v>
      </c>
      <c r="U71" s="15">
        <f t="shared" si="28"/>
        <v>0</v>
      </c>
      <c r="V71" s="15">
        <f t="shared" si="29"/>
        <v>0</v>
      </c>
    </row>
    <row r="72" spans="1:22" x14ac:dyDescent="0.2">
      <c r="A72" s="4">
        <v>5</v>
      </c>
      <c r="B72" s="4" t="s">
        <v>7</v>
      </c>
      <c r="C72" s="18" t="s">
        <v>95</v>
      </c>
      <c r="D72" s="4">
        <v>4</v>
      </c>
      <c r="E72" s="20" t="s">
        <v>36</v>
      </c>
      <c r="F72" s="4">
        <f t="shared" si="30"/>
        <v>0</v>
      </c>
      <c r="G72" s="15">
        <f>IF(AND($B72="RI",$E72="Da"),$D72,0)</f>
        <v>0</v>
      </c>
      <c r="H72" s="15">
        <f t="shared" si="17"/>
        <v>0</v>
      </c>
      <c r="I72" s="15">
        <f t="shared" si="18"/>
        <v>0</v>
      </c>
      <c r="J72" s="15">
        <f t="shared" si="19"/>
        <v>0</v>
      </c>
      <c r="K72" s="15">
        <f t="shared" si="20"/>
        <v>0</v>
      </c>
      <c r="L72" s="15">
        <f t="shared" si="21"/>
        <v>0</v>
      </c>
      <c r="M72" s="15">
        <f t="shared" si="22"/>
        <v>0</v>
      </c>
      <c r="N72" s="15">
        <f t="shared" si="23"/>
        <v>0</v>
      </c>
      <c r="O72" s="15">
        <f t="shared" si="24"/>
        <v>0</v>
      </c>
      <c r="P72" s="20">
        <v>5</v>
      </c>
      <c r="Q72" s="15">
        <f t="shared" si="31"/>
        <v>0</v>
      </c>
      <c r="R72" s="15">
        <f t="shared" si="25"/>
        <v>0</v>
      </c>
      <c r="S72" s="15">
        <f t="shared" si="26"/>
        <v>0</v>
      </c>
      <c r="T72" s="15">
        <f t="shared" si="27"/>
        <v>0</v>
      </c>
      <c r="U72" s="15">
        <f t="shared" si="28"/>
        <v>0</v>
      </c>
      <c r="V72" s="15">
        <f t="shared" si="29"/>
        <v>0</v>
      </c>
    </row>
    <row r="73" spans="1:22" x14ac:dyDescent="0.2">
      <c r="A73" s="4">
        <v>5</v>
      </c>
      <c r="B73" s="4" t="s">
        <v>8</v>
      </c>
      <c r="C73" s="28" t="s">
        <v>96</v>
      </c>
      <c r="D73" s="4">
        <v>4</v>
      </c>
      <c r="E73" s="20" t="s">
        <v>36</v>
      </c>
      <c r="F73" s="4">
        <f t="shared" si="30"/>
        <v>0</v>
      </c>
      <c r="G73" s="15">
        <f>IF(AND($B73="RI",$E73="Da"),$D73,0)</f>
        <v>0</v>
      </c>
      <c r="H73" s="15">
        <f t="shared" si="17"/>
        <v>0</v>
      </c>
      <c r="I73" s="15">
        <f t="shared" si="18"/>
        <v>0</v>
      </c>
      <c r="J73" s="15">
        <f t="shared" si="19"/>
        <v>0</v>
      </c>
      <c r="K73" s="15">
        <f t="shared" si="20"/>
        <v>0</v>
      </c>
      <c r="L73" s="15">
        <f t="shared" si="21"/>
        <v>0</v>
      </c>
      <c r="M73" s="15">
        <f t="shared" si="22"/>
        <v>0</v>
      </c>
      <c r="N73" s="15">
        <f t="shared" si="23"/>
        <v>0</v>
      </c>
      <c r="O73" s="15">
        <f t="shared" si="24"/>
        <v>0</v>
      </c>
      <c r="P73" s="20">
        <v>5</v>
      </c>
      <c r="Q73" s="15">
        <f t="shared" si="31"/>
        <v>0</v>
      </c>
      <c r="R73" s="15">
        <f t="shared" si="25"/>
        <v>0</v>
      </c>
      <c r="S73" s="15">
        <f t="shared" si="26"/>
        <v>0</v>
      </c>
      <c r="T73" s="15">
        <f t="shared" si="27"/>
        <v>0</v>
      </c>
      <c r="U73" s="15">
        <f t="shared" si="28"/>
        <v>0</v>
      </c>
      <c r="V73" s="15">
        <f t="shared" si="29"/>
        <v>0</v>
      </c>
    </row>
    <row r="74" spans="1:22" x14ac:dyDescent="0.2">
      <c r="A74" s="4"/>
      <c r="B74" s="4"/>
      <c r="C74" s="18"/>
      <c r="D74" s="4"/>
      <c r="E74" s="4"/>
      <c r="F74" s="4"/>
      <c r="G74" s="15">
        <f t="shared" ref="G74:G84" si="32">IF(AND($B74="RI",$E74="Da"),$D74,0)</f>
        <v>0</v>
      </c>
      <c r="H74" s="15">
        <f t="shared" si="17"/>
        <v>0</v>
      </c>
      <c r="I74" s="15">
        <f t="shared" si="18"/>
        <v>0</v>
      </c>
      <c r="J74" s="15">
        <f t="shared" si="19"/>
        <v>0</v>
      </c>
      <c r="K74" s="15">
        <f t="shared" si="20"/>
        <v>0</v>
      </c>
      <c r="L74" s="15">
        <f t="shared" si="21"/>
        <v>0</v>
      </c>
      <c r="M74" s="15">
        <f t="shared" si="22"/>
        <v>0</v>
      </c>
      <c r="N74" s="15">
        <f t="shared" si="23"/>
        <v>0</v>
      </c>
      <c r="O74" s="15">
        <f t="shared" si="24"/>
        <v>0</v>
      </c>
      <c r="P74" s="54"/>
      <c r="Q74" s="15">
        <f t="shared" si="31"/>
        <v>0</v>
      </c>
      <c r="R74" s="15">
        <f t="shared" si="25"/>
        <v>0</v>
      </c>
      <c r="S74" s="15">
        <f t="shared" si="26"/>
        <v>0</v>
      </c>
      <c r="T74" s="15">
        <f t="shared" si="27"/>
        <v>0</v>
      </c>
      <c r="U74" s="15">
        <f t="shared" si="28"/>
        <v>0</v>
      </c>
      <c r="V74" s="15">
        <f t="shared" si="29"/>
        <v>0</v>
      </c>
    </row>
    <row r="75" spans="1:22" ht="18" x14ac:dyDescent="0.25">
      <c r="A75" s="4"/>
      <c r="B75" s="4"/>
      <c r="C75" s="45" t="s">
        <v>97</v>
      </c>
      <c r="D75" s="4"/>
      <c r="E75" s="4"/>
      <c r="F75" s="4">
        <f t="shared" si="30"/>
        <v>0</v>
      </c>
      <c r="G75" s="15">
        <f t="shared" si="32"/>
        <v>0</v>
      </c>
      <c r="H75" s="15">
        <f t="shared" si="17"/>
        <v>0</v>
      </c>
      <c r="I75" s="15">
        <f t="shared" si="18"/>
        <v>0</v>
      </c>
      <c r="J75" s="15">
        <f t="shared" si="19"/>
        <v>0</v>
      </c>
      <c r="K75" s="15">
        <f t="shared" si="20"/>
        <v>0</v>
      </c>
      <c r="L75" s="15">
        <f t="shared" si="21"/>
        <v>0</v>
      </c>
      <c r="M75" s="15">
        <f t="shared" si="22"/>
        <v>0</v>
      </c>
      <c r="N75" s="15">
        <f t="shared" si="23"/>
        <v>0</v>
      </c>
      <c r="O75" s="15">
        <f t="shared" si="24"/>
        <v>0</v>
      </c>
      <c r="P75" s="54"/>
      <c r="Q75" s="15">
        <f t="shared" si="31"/>
        <v>0</v>
      </c>
      <c r="R75" s="15">
        <f t="shared" si="25"/>
        <v>0</v>
      </c>
      <c r="S75" s="15">
        <f t="shared" si="26"/>
        <v>0</v>
      </c>
      <c r="T75" s="15">
        <f t="shared" si="27"/>
        <v>0</v>
      </c>
      <c r="U75" s="15">
        <f t="shared" si="28"/>
        <v>0</v>
      </c>
      <c r="V75" s="15">
        <f t="shared" si="29"/>
        <v>0</v>
      </c>
    </row>
    <row r="76" spans="1:22" x14ac:dyDescent="0.2">
      <c r="A76" s="46">
        <v>6</v>
      </c>
      <c r="B76" s="4" t="s">
        <v>7</v>
      </c>
      <c r="C76" s="18" t="s">
        <v>99</v>
      </c>
      <c r="D76" s="46">
        <v>5</v>
      </c>
      <c r="E76" s="4" t="s">
        <v>24</v>
      </c>
      <c r="F76" s="4">
        <f t="shared" si="30"/>
        <v>5</v>
      </c>
      <c r="G76" s="15">
        <f t="shared" si="32"/>
        <v>0</v>
      </c>
      <c r="H76" s="15">
        <f t="shared" si="17"/>
        <v>5</v>
      </c>
      <c r="I76" s="15">
        <f t="shared" si="18"/>
        <v>0</v>
      </c>
      <c r="J76" s="15">
        <f t="shared" si="19"/>
        <v>0</v>
      </c>
      <c r="K76" s="15">
        <f t="shared" si="20"/>
        <v>0</v>
      </c>
      <c r="L76" s="15">
        <f t="shared" si="21"/>
        <v>0</v>
      </c>
      <c r="M76" s="15">
        <f t="shared" si="22"/>
        <v>0</v>
      </c>
      <c r="N76" s="15">
        <f t="shared" si="23"/>
        <v>0</v>
      </c>
      <c r="O76" s="15">
        <f t="shared" si="24"/>
        <v>0</v>
      </c>
      <c r="P76" s="20">
        <v>6</v>
      </c>
      <c r="Q76" s="15">
        <f t="shared" si="31"/>
        <v>0</v>
      </c>
      <c r="R76" s="15">
        <f t="shared" si="25"/>
        <v>0</v>
      </c>
      <c r="S76" s="15">
        <f t="shared" si="26"/>
        <v>0</v>
      </c>
      <c r="T76" s="15">
        <f t="shared" si="27"/>
        <v>0</v>
      </c>
      <c r="U76" s="15">
        <f t="shared" si="28"/>
        <v>0</v>
      </c>
      <c r="V76" s="15">
        <f t="shared" si="29"/>
        <v>5</v>
      </c>
    </row>
    <row r="77" spans="1:22" x14ac:dyDescent="0.2">
      <c r="A77" s="46">
        <v>6</v>
      </c>
      <c r="B77" s="4" t="s">
        <v>8</v>
      </c>
      <c r="C77" s="28" t="s">
        <v>100</v>
      </c>
      <c r="D77" s="46">
        <v>4</v>
      </c>
      <c r="E77" s="4" t="s">
        <v>24</v>
      </c>
      <c r="F77" s="4">
        <f t="shared" si="30"/>
        <v>4</v>
      </c>
      <c r="G77" s="15">
        <f t="shared" si="32"/>
        <v>0</v>
      </c>
      <c r="H77" s="15">
        <f t="shared" si="17"/>
        <v>0</v>
      </c>
      <c r="I77" s="15">
        <f t="shared" si="18"/>
        <v>4</v>
      </c>
      <c r="J77" s="15">
        <f t="shared" si="19"/>
        <v>0</v>
      </c>
      <c r="K77" s="15">
        <f t="shared" si="20"/>
        <v>0</v>
      </c>
      <c r="L77" s="15">
        <f t="shared" si="21"/>
        <v>0</v>
      </c>
      <c r="M77" s="15">
        <f t="shared" si="22"/>
        <v>0</v>
      </c>
      <c r="N77" s="15">
        <f t="shared" si="23"/>
        <v>0</v>
      </c>
      <c r="O77" s="15">
        <f t="shared" si="24"/>
        <v>0</v>
      </c>
      <c r="P77" s="20">
        <v>6</v>
      </c>
      <c r="Q77" s="15">
        <f t="shared" si="31"/>
        <v>0</v>
      </c>
      <c r="R77" s="15">
        <f t="shared" si="25"/>
        <v>0</v>
      </c>
      <c r="S77" s="15">
        <f t="shared" si="26"/>
        <v>0</v>
      </c>
      <c r="T77" s="15">
        <f t="shared" si="27"/>
        <v>0</v>
      </c>
      <c r="U77" s="15">
        <f t="shared" si="28"/>
        <v>0</v>
      </c>
      <c r="V77" s="15">
        <f t="shared" si="29"/>
        <v>4</v>
      </c>
    </row>
    <row r="78" spans="1:22" x14ac:dyDescent="0.2">
      <c r="A78" s="46">
        <v>6</v>
      </c>
      <c r="B78" s="4" t="s">
        <v>8</v>
      </c>
      <c r="C78" s="28" t="s">
        <v>101</v>
      </c>
      <c r="D78" s="46">
        <v>4</v>
      </c>
      <c r="E78" s="4" t="s">
        <v>24</v>
      </c>
      <c r="F78" s="4">
        <f t="shared" si="30"/>
        <v>4</v>
      </c>
      <c r="G78" s="15">
        <f t="shared" si="32"/>
        <v>0</v>
      </c>
      <c r="H78" s="15">
        <f t="shared" si="17"/>
        <v>0</v>
      </c>
      <c r="I78" s="15">
        <f t="shared" si="18"/>
        <v>4</v>
      </c>
      <c r="J78" s="15">
        <f t="shared" si="19"/>
        <v>0</v>
      </c>
      <c r="K78" s="15">
        <f t="shared" si="20"/>
        <v>0</v>
      </c>
      <c r="L78" s="15">
        <f t="shared" si="21"/>
        <v>0</v>
      </c>
      <c r="M78" s="15">
        <f t="shared" si="22"/>
        <v>0</v>
      </c>
      <c r="N78" s="15">
        <f t="shared" si="23"/>
        <v>0</v>
      </c>
      <c r="O78" s="15">
        <f t="shared" si="24"/>
        <v>0</v>
      </c>
      <c r="P78" s="20">
        <v>6</v>
      </c>
      <c r="Q78" s="15">
        <f t="shared" si="31"/>
        <v>0</v>
      </c>
      <c r="R78" s="15">
        <f t="shared" si="25"/>
        <v>0</v>
      </c>
      <c r="S78" s="15">
        <f t="shared" si="26"/>
        <v>0</v>
      </c>
      <c r="T78" s="15">
        <f t="shared" si="27"/>
        <v>0</v>
      </c>
      <c r="U78" s="15">
        <f t="shared" si="28"/>
        <v>0</v>
      </c>
      <c r="V78" s="15">
        <f t="shared" si="29"/>
        <v>4</v>
      </c>
    </row>
    <row r="79" spans="1:22" x14ac:dyDescent="0.2">
      <c r="A79" s="46">
        <v>6</v>
      </c>
      <c r="B79" s="4" t="s">
        <v>14</v>
      </c>
      <c r="C79" s="56" t="s">
        <v>102</v>
      </c>
      <c r="D79" s="46">
        <v>8</v>
      </c>
      <c r="E79" s="4" t="s">
        <v>24</v>
      </c>
      <c r="F79" s="4">
        <f t="shared" si="30"/>
        <v>8</v>
      </c>
      <c r="G79" s="15">
        <f t="shared" si="32"/>
        <v>0</v>
      </c>
      <c r="H79" s="15">
        <f t="shared" si="17"/>
        <v>0</v>
      </c>
      <c r="I79" s="15">
        <f t="shared" si="18"/>
        <v>0</v>
      </c>
      <c r="J79" s="15">
        <f t="shared" si="19"/>
        <v>0</v>
      </c>
      <c r="K79" s="15">
        <f t="shared" si="20"/>
        <v>0</v>
      </c>
      <c r="L79" s="15">
        <f t="shared" si="21"/>
        <v>0</v>
      </c>
      <c r="M79" s="15">
        <f t="shared" si="22"/>
        <v>0</v>
      </c>
      <c r="N79" s="15">
        <f t="shared" si="23"/>
        <v>0</v>
      </c>
      <c r="O79" s="15">
        <f t="shared" si="24"/>
        <v>8</v>
      </c>
      <c r="P79" s="20">
        <v>6</v>
      </c>
      <c r="Q79" s="15">
        <f t="shared" si="31"/>
        <v>0</v>
      </c>
      <c r="R79" s="15">
        <f t="shared" si="25"/>
        <v>0</v>
      </c>
      <c r="S79" s="15">
        <f t="shared" si="26"/>
        <v>0</v>
      </c>
      <c r="T79" s="15">
        <f t="shared" si="27"/>
        <v>0</v>
      </c>
      <c r="U79" s="15">
        <f t="shared" si="28"/>
        <v>0</v>
      </c>
      <c r="V79" s="15">
        <f t="shared" si="29"/>
        <v>8</v>
      </c>
    </row>
    <row r="80" spans="1:22" ht="18" x14ac:dyDescent="0.25">
      <c r="A80" s="4"/>
      <c r="B80" s="4"/>
      <c r="C80" s="2" t="s">
        <v>103</v>
      </c>
      <c r="D80" s="4"/>
      <c r="E80" s="4"/>
      <c r="F80" s="4"/>
      <c r="G80" s="15">
        <f t="shared" si="32"/>
        <v>0</v>
      </c>
      <c r="H80" s="15">
        <f t="shared" si="17"/>
        <v>0</v>
      </c>
      <c r="I80" s="15">
        <f t="shared" si="18"/>
        <v>0</v>
      </c>
      <c r="J80" s="15">
        <f t="shared" si="19"/>
        <v>0</v>
      </c>
      <c r="K80" s="15">
        <f t="shared" si="20"/>
        <v>0</v>
      </c>
      <c r="L80" s="15">
        <f t="shared" si="21"/>
        <v>0</v>
      </c>
      <c r="M80" s="15">
        <f t="shared" si="22"/>
        <v>0</v>
      </c>
      <c r="N80" s="15">
        <f t="shared" si="23"/>
        <v>0</v>
      </c>
      <c r="O80" s="15">
        <f t="shared" si="24"/>
        <v>0</v>
      </c>
      <c r="P80" s="20"/>
      <c r="Q80" s="15">
        <f t="shared" si="31"/>
        <v>0</v>
      </c>
      <c r="R80" s="15">
        <f t="shared" si="25"/>
        <v>0</v>
      </c>
      <c r="S80" s="15">
        <f t="shared" si="26"/>
        <v>0</v>
      </c>
      <c r="T80" s="15">
        <f t="shared" si="27"/>
        <v>0</v>
      </c>
      <c r="U80" s="15">
        <f t="shared" si="28"/>
        <v>0</v>
      </c>
      <c r="V80" s="15">
        <f t="shared" si="29"/>
        <v>0</v>
      </c>
    </row>
    <row r="81" spans="1:22" x14ac:dyDescent="0.2">
      <c r="A81" s="46">
        <v>6</v>
      </c>
      <c r="B81" s="4" t="s">
        <v>6</v>
      </c>
      <c r="C81" s="48" t="s">
        <v>104</v>
      </c>
      <c r="D81" s="46">
        <v>5</v>
      </c>
      <c r="E81" s="20" t="s">
        <v>36</v>
      </c>
      <c r="F81" s="4">
        <f t="shared" si="30"/>
        <v>0</v>
      </c>
      <c r="G81" s="15">
        <f t="shared" si="32"/>
        <v>0</v>
      </c>
      <c r="H81" s="15">
        <f t="shared" si="17"/>
        <v>0</v>
      </c>
      <c r="I81" s="15">
        <f t="shared" si="18"/>
        <v>0</v>
      </c>
      <c r="J81" s="15">
        <f t="shared" si="19"/>
        <v>0</v>
      </c>
      <c r="K81" s="15">
        <f t="shared" si="20"/>
        <v>0</v>
      </c>
      <c r="L81" s="15">
        <f t="shared" si="21"/>
        <v>0</v>
      </c>
      <c r="M81" s="15">
        <f t="shared" si="22"/>
        <v>0</v>
      </c>
      <c r="N81" s="15">
        <f t="shared" si="23"/>
        <v>0</v>
      </c>
      <c r="O81" s="15">
        <f t="shared" si="24"/>
        <v>0</v>
      </c>
      <c r="P81" s="20">
        <v>6</v>
      </c>
      <c r="Q81" s="15">
        <f t="shared" si="31"/>
        <v>0</v>
      </c>
      <c r="R81" s="15">
        <f t="shared" si="25"/>
        <v>0</v>
      </c>
      <c r="S81" s="15">
        <f t="shared" si="26"/>
        <v>0</v>
      </c>
      <c r="T81" s="15">
        <f t="shared" si="27"/>
        <v>0</v>
      </c>
      <c r="U81" s="15">
        <f t="shared" si="28"/>
        <v>0</v>
      </c>
      <c r="V81" s="15">
        <f t="shared" si="29"/>
        <v>0</v>
      </c>
    </row>
    <row r="82" spans="1:22" x14ac:dyDescent="0.2">
      <c r="A82" s="46">
        <v>6</v>
      </c>
      <c r="B82" s="4" t="s">
        <v>6</v>
      </c>
      <c r="C82" s="48" t="s">
        <v>105</v>
      </c>
      <c r="D82" s="46">
        <v>7</v>
      </c>
      <c r="E82" s="20" t="s">
        <v>36</v>
      </c>
      <c r="F82" s="4">
        <f t="shared" si="30"/>
        <v>0</v>
      </c>
      <c r="G82" s="15">
        <f t="shared" si="32"/>
        <v>0</v>
      </c>
      <c r="H82" s="15">
        <f t="shared" si="17"/>
        <v>0</v>
      </c>
      <c r="I82" s="15">
        <f t="shared" si="18"/>
        <v>0</v>
      </c>
      <c r="J82" s="15">
        <f t="shared" si="19"/>
        <v>0</v>
      </c>
      <c r="K82" s="15">
        <f t="shared" si="20"/>
        <v>0</v>
      </c>
      <c r="L82" s="15">
        <f t="shared" si="21"/>
        <v>0</v>
      </c>
      <c r="M82" s="15">
        <f t="shared" si="22"/>
        <v>0</v>
      </c>
      <c r="N82" s="15">
        <f t="shared" si="23"/>
        <v>0</v>
      </c>
      <c r="O82" s="15">
        <f t="shared" si="24"/>
        <v>0</v>
      </c>
      <c r="P82" s="20">
        <v>6</v>
      </c>
      <c r="Q82" s="15">
        <f t="shared" si="31"/>
        <v>0</v>
      </c>
      <c r="R82" s="15">
        <f t="shared" si="25"/>
        <v>0</v>
      </c>
      <c r="S82" s="15">
        <f t="shared" si="26"/>
        <v>0</v>
      </c>
      <c r="T82" s="15">
        <f t="shared" si="27"/>
        <v>0</v>
      </c>
      <c r="U82" s="15">
        <f t="shared" si="28"/>
        <v>0</v>
      </c>
      <c r="V82" s="15">
        <f t="shared" si="29"/>
        <v>0</v>
      </c>
    </row>
    <row r="83" spans="1:22" x14ac:dyDescent="0.2">
      <c r="A83" s="46">
        <v>6</v>
      </c>
      <c r="B83" s="18" t="s">
        <v>12</v>
      </c>
      <c r="C83" s="50" t="s">
        <v>106</v>
      </c>
      <c r="D83" s="46">
        <v>4</v>
      </c>
      <c r="E83" s="20" t="s">
        <v>36</v>
      </c>
      <c r="F83" s="4">
        <f t="shared" si="30"/>
        <v>0</v>
      </c>
      <c r="G83" s="15">
        <f t="shared" si="32"/>
        <v>0</v>
      </c>
      <c r="H83" s="15">
        <f t="shared" si="17"/>
        <v>0</v>
      </c>
      <c r="I83" s="15">
        <f t="shared" si="18"/>
        <v>0</v>
      </c>
      <c r="J83" s="15">
        <f t="shared" si="19"/>
        <v>0</v>
      </c>
      <c r="K83" s="15">
        <f t="shared" si="20"/>
        <v>0</v>
      </c>
      <c r="L83" s="15">
        <f t="shared" si="21"/>
        <v>0</v>
      </c>
      <c r="M83" s="15">
        <f t="shared" si="22"/>
        <v>0</v>
      </c>
      <c r="N83" s="15">
        <f t="shared" si="23"/>
        <v>0</v>
      </c>
      <c r="O83" s="15">
        <f t="shared" si="24"/>
        <v>0</v>
      </c>
      <c r="P83" s="20">
        <v>6</v>
      </c>
      <c r="Q83" s="15">
        <f t="shared" si="31"/>
        <v>0</v>
      </c>
      <c r="R83" s="15">
        <f t="shared" si="25"/>
        <v>0</v>
      </c>
      <c r="S83" s="15">
        <f t="shared" si="26"/>
        <v>0</v>
      </c>
      <c r="T83" s="15">
        <f t="shared" si="27"/>
        <v>0</v>
      </c>
      <c r="U83" s="15">
        <f t="shared" si="28"/>
        <v>0</v>
      </c>
      <c r="V83" s="15">
        <f t="shared" si="29"/>
        <v>0</v>
      </c>
    </row>
    <row r="84" spans="1:22" x14ac:dyDescent="0.2">
      <c r="A84" s="46">
        <v>6</v>
      </c>
      <c r="B84" s="4" t="s">
        <v>6</v>
      </c>
      <c r="C84" s="48" t="s">
        <v>107</v>
      </c>
      <c r="D84" s="46">
        <v>7</v>
      </c>
      <c r="E84" s="20" t="s">
        <v>36</v>
      </c>
      <c r="F84" s="4">
        <f t="shared" si="30"/>
        <v>0</v>
      </c>
      <c r="G84" s="15">
        <f t="shared" si="32"/>
        <v>0</v>
      </c>
      <c r="H84" s="15">
        <f t="shared" si="17"/>
        <v>0</v>
      </c>
      <c r="I84" s="15">
        <f t="shared" si="18"/>
        <v>0</v>
      </c>
      <c r="J84" s="15">
        <f t="shared" si="19"/>
        <v>0</v>
      </c>
      <c r="K84" s="15">
        <f t="shared" si="20"/>
        <v>0</v>
      </c>
      <c r="L84" s="15">
        <f t="shared" si="21"/>
        <v>0</v>
      </c>
      <c r="M84" s="15">
        <f t="shared" si="22"/>
        <v>0</v>
      </c>
      <c r="N84" s="15">
        <f t="shared" si="23"/>
        <v>0</v>
      </c>
      <c r="O84" s="15">
        <f t="shared" si="24"/>
        <v>0</v>
      </c>
      <c r="P84" s="20">
        <v>6</v>
      </c>
      <c r="Q84" s="15">
        <f t="shared" si="31"/>
        <v>0</v>
      </c>
      <c r="R84" s="15">
        <f t="shared" si="25"/>
        <v>0</v>
      </c>
      <c r="S84" s="15">
        <f t="shared" si="26"/>
        <v>0</v>
      </c>
      <c r="T84" s="15">
        <f t="shared" si="27"/>
        <v>0</v>
      </c>
      <c r="U84" s="15">
        <f t="shared" si="28"/>
        <v>0</v>
      </c>
      <c r="V84" s="15">
        <f t="shared" si="29"/>
        <v>0</v>
      </c>
    </row>
    <row r="85" spans="1:22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</row>
    <row r="88" spans="1:22" ht="15" x14ac:dyDescent="0.25">
      <c r="B88"/>
      <c r="C88"/>
      <c r="D88"/>
    </row>
    <row r="89" spans="1:22" ht="15" x14ac:dyDescent="0.25">
      <c r="B89"/>
      <c r="C89"/>
      <c r="D89"/>
    </row>
    <row r="90" spans="1:22" ht="15" x14ac:dyDescent="0.25">
      <c r="B90"/>
      <c r="C90"/>
      <c r="D90"/>
    </row>
    <row r="91" spans="1:22" ht="15" x14ac:dyDescent="0.25">
      <c r="B91"/>
      <c r="C91"/>
      <c r="D91"/>
    </row>
    <row r="92" spans="1:22" ht="15" x14ac:dyDescent="0.25">
      <c r="B92"/>
      <c r="C92"/>
      <c r="D92"/>
    </row>
    <row r="93" spans="1:22" ht="15" x14ac:dyDescent="0.25">
      <c r="B93"/>
      <c r="C93"/>
      <c r="D93"/>
    </row>
    <row r="94" spans="1:22" ht="15" x14ac:dyDescent="0.25">
      <c r="B94"/>
      <c r="C94"/>
      <c r="D94"/>
    </row>
    <row r="95" spans="1:22" ht="15" x14ac:dyDescent="0.25">
      <c r="B95"/>
      <c r="C95"/>
      <c r="D95"/>
    </row>
    <row r="96" spans="1:22" ht="15" x14ac:dyDescent="0.25">
      <c r="B96"/>
      <c r="C96"/>
      <c r="D96"/>
    </row>
    <row r="97" spans="2:4" ht="15" x14ac:dyDescent="0.25">
      <c r="B97"/>
      <c r="C97"/>
      <c r="D97"/>
    </row>
    <row r="98" spans="2:4" ht="15" x14ac:dyDescent="0.25">
      <c r="B98"/>
      <c r="C98"/>
      <c r="D98"/>
    </row>
    <row r="99" spans="2:4" ht="15" x14ac:dyDescent="0.25">
      <c r="B99"/>
      <c r="C99"/>
      <c r="D99"/>
    </row>
    <row r="100" spans="2:4" ht="15" x14ac:dyDescent="0.25">
      <c r="B100"/>
      <c r="C100"/>
      <c r="D100"/>
    </row>
    <row r="101" spans="2:4" ht="15" x14ac:dyDescent="0.25">
      <c r="B101"/>
      <c r="C101"/>
      <c r="D101"/>
    </row>
    <row r="102" spans="2:4" ht="15" x14ac:dyDescent="0.25">
      <c r="B102"/>
      <c r="C102"/>
      <c r="D102"/>
    </row>
    <row r="103" spans="2:4" ht="15" x14ac:dyDescent="0.25">
      <c r="B103"/>
      <c r="C103"/>
      <c r="D103"/>
    </row>
    <row r="104" spans="2:4" ht="15" x14ac:dyDescent="0.25">
      <c r="B104"/>
      <c r="C104"/>
      <c r="D104"/>
    </row>
    <row r="303" spans="5:5" hidden="1" x14ac:dyDescent="0.2">
      <c r="E303" s="16" t="s">
        <v>24</v>
      </c>
    </row>
    <row r="304" spans="5:5" hidden="1" x14ac:dyDescent="0.2">
      <c r="E304" s="16" t="s">
        <v>36</v>
      </c>
    </row>
  </sheetData>
  <sheetProtection algorithmName="SHA-512" hashValue="3Ldj6nOgu1Oz17qaDm+UgclznBrq4cJscWT8new3hwDU1GWll1qoqDbwTDyz4+sTPq6iEgTCVFcjIM8mty8Etw==" saltValue="NEcg6aOyGYHoiTFrQvaJmw==" spinCount="100000" sheet="1" objects="1" scenarios="1" selectLockedCells="1"/>
  <protectedRanges>
    <protectedRange algorithmName="SHA-512" hashValue="K3a7JsF8nfhZSYJOu7fZMQDcR7Oh8gwVoHr1+aVtqLkKGW+6FPZY8KKWmrS6vJ3aUzgAYYf4UT2gneBwAzO6Hw==" saltValue="xsvS+puIdGx+M2IYIbZaYg==" spinCount="100000" sqref="B4:B6 B8:B20 B23:B26 B28:B35 B37:B41 B88 B43:B51 B53 F85:V1048576 D1:D1048576 X48:X52 E4:E85 F1:O84 X79:X1048576 Z9:Z12 X42 X54:X56 X61:X74 AH5:AH8 AG1:AG4 Y1:AF4 Z5:AG6 Y5:Y1048576 X1:X3 AH10:AH1048576 X9:X28 AA10:AG11 Z13:AG1048576 X38:X40" name="Zaštićene ćelije"/>
  </protectedRanges>
  <mergeCells count="9">
    <mergeCell ref="Z14:AC14"/>
    <mergeCell ref="Z15:AC15"/>
    <mergeCell ref="Z16:AC16"/>
    <mergeCell ref="Z17:AC17"/>
    <mergeCell ref="A2:E2"/>
    <mergeCell ref="Y1:AG1"/>
    <mergeCell ref="Z10:AC10"/>
    <mergeCell ref="Z11:AC11"/>
    <mergeCell ref="Z12:AC12"/>
  </mergeCells>
  <dataValidations count="1">
    <dataValidation type="list" allowBlank="1" showInputMessage="1" showErrorMessage="1" sqref="E4:E84" xr:uid="{A42CC4B9-4006-4B23-9023-88C785859854}">
      <formula1>$E$303:$E$304</formula1>
    </dataValidation>
  </dataValidations>
  <pageMargins left="0.7" right="0.7" top="0.75" bottom="0.75" header="0.3" footer="0.3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PDS 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Karlo Pepelnik</dc:creator>
  <cp:lastModifiedBy>Karlo Pepelnik</cp:lastModifiedBy>
  <cp:lastPrinted>2024-06-25T08:29:09Z</cp:lastPrinted>
  <dcterms:created xsi:type="dcterms:W3CDTF">2024-06-25T08:11:08Z</dcterms:created>
  <dcterms:modified xsi:type="dcterms:W3CDTF">2024-06-25T08:42:37Z</dcterms:modified>
</cp:coreProperties>
</file>