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lo Pepelnik\Desktop\Planeri Excel\"/>
    </mc:Choice>
  </mc:AlternateContent>
  <xr:revisionPtr revIDLastSave="0" documentId="13_ncr:1_{0E2170FC-CB6D-44A2-B709-1C4C099C129C}" xr6:coauthVersionLast="47" xr6:coauthVersionMax="47" xr10:uidLastSave="{00000000-0000-0000-0000-000000000000}"/>
  <bookViews>
    <workbookView xWindow="-120" yWindow="-120" windowWidth="29040" windowHeight="15720" xr2:uid="{A1FC52CD-B80E-4154-BF1A-A3D3FD5382D1}"/>
  </bookViews>
  <sheets>
    <sheet name="PDS I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" i="2" l="1"/>
  <c r="AG5" i="2" s="1"/>
  <c r="AF4" i="2"/>
  <c r="AF5" i="2" s="1"/>
  <c r="AE4" i="2"/>
  <c r="AE5" i="2" s="1"/>
  <c r="AD4" i="2"/>
  <c r="AD5" i="2" s="1"/>
  <c r="AC4" i="2"/>
  <c r="AB4" i="2"/>
  <c r="AB5" i="2" s="1"/>
  <c r="AA4" i="2"/>
  <c r="AA5" i="2" s="1"/>
  <c r="Z4" i="2"/>
  <c r="Z5" i="2" s="1"/>
  <c r="Y4" i="2"/>
  <c r="Y5" i="2" s="1"/>
  <c r="H16" i="2" l="1"/>
  <c r="Q84" i="2"/>
  <c r="F84" i="2"/>
  <c r="V84" i="2" s="1"/>
  <c r="F4" i="2"/>
  <c r="Q4" i="2" s="1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80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60" i="2"/>
  <c r="U62" i="2"/>
  <c r="U72" i="2"/>
  <c r="U74" i="2"/>
  <c r="U75" i="2"/>
  <c r="U76" i="2"/>
  <c r="U77" i="2"/>
  <c r="U78" i="2"/>
  <c r="U79" i="2"/>
  <c r="U80" i="2"/>
  <c r="U81" i="2"/>
  <c r="U82" i="2"/>
  <c r="U83" i="2"/>
  <c r="U8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8" i="2"/>
  <c r="T52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32" i="2"/>
  <c r="S34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R5" i="2"/>
  <c r="R6" i="2"/>
  <c r="R7" i="2"/>
  <c r="R8" i="2"/>
  <c r="R9" i="2"/>
  <c r="R10" i="2"/>
  <c r="R11" i="2"/>
  <c r="R12" i="2"/>
  <c r="R13" i="2"/>
  <c r="R14" i="2"/>
  <c r="R15" i="2"/>
  <c r="R21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V4" i="2"/>
  <c r="U4" i="2"/>
  <c r="T4" i="2"/>
  <c r="S4" i="2"/>
  <c r="R4" i="2"/>
  <c r="Q10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O74" i="2"/>
  <c r="O75" i="2"/>
  <c r="O76" i="2"/>
  <c r="O77" i="2"/>
  <c r="O78" i="2"/>
  <c r="O79" i="2"/>
  <c r="O80" i="2"/>
  <c r="O81" i="2"/>
  <c r="O82" i="2"/>
  <c r="O83" i="2"/>
  <c r="O84" i="2"/>
  <c r="N74" i="2"/>
  <c r="N75" i="2"/>
  <c r="N76" i="2"/>
  <c r="N77" i="2"/>
  <c r="N78" i="2"/>
  <c r="N79" i="2"/>
  <c r="N80" i="2"/>
  <c r="N81" i="2"/>
  <c r="N82" i="2"/>
  <c r="N83" i="2"/>
  <c r="N84" i="2"/>
  <c r="M74" i="2"/>
  <c r="M75" i="2"/>
  <c r="M76" i="2"/>
  <c r="M77" i="2"/>
  <c r="M78" i="2"/>
  <c r="M79" i="2"/>
  <c r="M80" i="2"/>
  <c r="M81" i="2"/>
  <c r="M82" i="2"/>
  <c r="M83" i="2"/>
  <c r="M84" i="2"/>
  <c r="L74" i="2"/>
  <c r="L75" i="2"/>
  <c r="L76" i="2"/>
  <c r="L77" i="2"/>
  <c r="L78" i="2"/>
  <c r="L79" i="2"/>
  <c r="L80" i="2"/>
  <c r="L81" i="2"/>
  <c r="L82" i="2"/>
  <c r="L83" i="2"/>
  <c r="L84" i="2"/>
  <c r="K74" i="2"/>
  <c r="K75" i="2"/>
  <c r="K76" i="2"/>
  <c r="K77" i="2"/>
  <c r="K78" i="2"/>
  <c r="K79" i="2"/>
  <c r="K80" i="2"/>
  <c r="K81" i="2"/>
  <c r="K82" i="2"/>
  <c r="K83" i="2"/>
  <c r="K84" i="2"/>
  <c r="J74" i="2"/>
  <c r="J75" i="2"/>
  <c r="J76" i="2"/>
  <c r="J77" i="2"/>
  <c r="J78" i="2"/>
  <c r="J79" i="2"/>
  <c r="J80" i="2"/>
  <c r="J81" i="2"/>
  <c r="J82" i="2"/>
  <c r="J83" i="2"/>
  <c r="J84" i="2"/>
  <c r="I74" i="2"/>
  <c r="I75" i="2"/>
  <c r="I76" i="2"/>
  <c r="I77" i="2"/>
  <c r="I78" i="2"/>
  <c r="I79" i="2"/>
  <c r="I80" i="2"/>
  <c r="I81" i="2"/>
  <c r="I82" i="2"/>
  <c r="I83" i="2"/>
  <c r="I84" i="2"/>
  <c r="H74" i="2"/>
  <c r="H75" i="2"/>
  <c r="H76" i="2"/>
  <c r="H77" i="2"/>
  <c r="H78" i="2"/>
  <c r="H79" i="2"/>
  <c r="H80" i="2"/>
  <c r="H81" i="2"/>
  <c r="H82" i="2"/>
  <c r="H83" i="2"/>
  <c r="H84" i="2"/>
  <c r="G74" i="2"/>
  <c r="G75" i="2"/>
  <c r="G76" i="2"/>
  <c r="G77" i="2"/>
  <c r="G78" i="2"/>
  <c r="G79" i="2"/>
  <c r="G80" i="2"/>
  <c r="G81" i="2"/>
  <c r="G82" i="2"/>
  <c r="G83" i="2"/>
  <c r="G84" i="2"/>
  <c r="F81" i="2"/>
  <c r="V81" i="2" s="1"/>
  <c r="F82" i="2"/>
  <c r="V82" i="2" s="1"/>
  <c r="F83" i="2"/>
  <c r="V83" i="2" s="1"/>
  <c r="G73" i="2"/>
  <c r="H73" i="2"/>
  <c r="I73" i="2"/>
  <c r="J73" i="2"/>
  <c r="K73" i="2"/>
  <c r="L73" i="2"/>
  <c r="M73" i="2"/>
  <c r="N73" i="2"/>
  <c r="O73" i="2"/>
  <c r="G72" i="2"/>
  <c r="H72" i="2"/>
  <c r="I72" i="2"/>
  <c r="J72" i="2"/>
  <c r="K72" i="2"/>
  <c r="L72" i="2"/>
  <c r="M72" i="2"/>
  <c r="N72" i="2"/>
  <c r="O72" i="2"/>
  <c r="G71" i="2"/>
  <c r="H71" i="2"/>
  <c r="I71" i="2"/>
  <c r="J71" i="2"/>
  <c r="K71" i="2"/>
  <c r="L71" i="2"/>
  <c r="M71" i="2"/>
  <c r="N71" i="2"/>
  <c r="O71" i="2"/>
  <c r="G70" i="2"/>
  <c r="H70" i="2"/>
  <c r="I70" i="2"/>
  <c r="J70" i="2"/>
  <c r="K70" i="2"/>
  <c r="L70" i="2"/>
  <c r="M70" i="2"/>
  <c r="N70" i="2"/>
  <c r="O70" i="2"/>
  <c r="F69" i="2"/>
  <c r="U69" i="2" s="1"/>
  <c r="F70" i="2"/>
  <c r="U70" i="2" s="1"/>
  <c r="F71" i="2"/>
  <c r="U71" i="2" s="1"/>
  <c r="F72" i="2"/>
  <c r="F73" i="2"/>
  <c r="U73" i="2" s="1"/>
  <c r="F76" i="2"/>
  <c r="V76" i="2" s="1"/>
  <c r="F77" i="2"/>
  <c r="V77" i="2" s="1"/>
  <c r="F78" i="2"/>
  <c r="V78" i="2" s="1"/>
  <c r="F79" i="2"/>
  <c r="V79" i="2" s="1"/>
  <c r="H49" i="2"/>
  <c r="H50" i="2"/>
  <c r="G49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F54" i="2"/>
  <c r="T54" i="2" s="1"/>
  <c r="F55" i="2"/>
  <c r="T55" i="2" s="1"/>
  <c r="F58" i="2"/>
  <c r="U58" i="2" s="1"/>
  <c r="F59" i="2"/>
  <c r="U59" i="2" s="1"/>
  <c r="F60" i="2"/>
  <c r="F61" i="2"/>
  <c r="U61" i="2" s="1"/>
  <c r="F63" i="2"/>
  <c r="U63" i="2" s="1"/>
  <c r="F64" i="2"/>
  <c r="U64" i="2" s="1"/>
  <c r="F65" i="2"/>
  <c r="U65" i="2" s="1"/>
  <c r="F66" i="2"/>
  <c r="U66" i="2" s="1"/>
  <c r="F67" i="2"/>
  <c r="U67" i="2" s="1"/>
  <c r="F68" i="2"/>
  <c r="U68" i="2" s="1"/>
  <c r="N41" i="2"/>
  <c r="G40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2" i="2"/>
  <c r="N43" i="2"/>
  <c r="N44" i="2"/>
  <c r="N45" i="2"/>
  <c r="N46" i="2"/>
  <c r="N47" i="2"/>
  <c r="N48" i="2"/>
  <c r="N49" i="2"/>
  <c r="N50" i="2"/>
  <c r="N51" i="2"/>
  <c r="N52" i="2"/>
  <c r="N53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4" i="2"/>
  <c r="H5" i="2"/>
  <c r="H6" i="2"/>
  <c r="H7" i="2"/>
  <c r="H8" i="2"/>
  <c r="H9" i="2"/>
  <c r="H10" i="2"/>
  <c r="H11" i="2"/>
  <c r="H12" i="2"/>
  <c r="H13" i="2"/>
  <c r="H14" i="2"/>
  <c r="H15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51" i="2"/>
  <c r="H52" i="2"/>
  <c r="H53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1" i="2"/>
  <c r="G42" i="2"/>
  <c r="G43" i="2"/>
  <c r="G44" i="2"/>
  <c r="G45" i="2"/>
  <c r="G46" i="2"/>
  <c r="G47" i="2"/>
  <c r="G48" i="2"/>
  <c r="G50" i="2"/>
  <c r="G51" i="2"/>
  <c r="G52" i="2"/>
  <c r="G53" i="2"/>
  <c r="G4" i="2"/>
  <c r="F5" i="2"/>
  <c r="Q5" i="2" s="1"/>
  <c r="F6" i="2"/>
  <c r="Q6" i="2" s="1"/>
  <c r="F7" i="2"/>
  <c r="Q7" i="2" s="1"/>
  <c r="F8" i="2"/>
  <c r="Q8" i="2" s="1"/>
  <c r="F9" i="2"/>
  <c r="Q9" i="2" s="1"/>
  <c r="F11" i="2"/>
  <c r="Q11" i="2" s="1"/>
  <c r="F12" i="2"/>
  <c r="Q12" i="2" s="1"/>
  <c r="F13" i="2"/>
  <c r="Q13" i="2" s="1"/>
  <c r="F16" i="2"/>
  <c r="R16" i="2" s="1"/>
  <c r="F17" i="2"/>
  <c r="R17" i="2" s="1"/>
  <c r="F18" i="2"/>
  <c r="R18" i="2" s="1"/>
  <c r="F19" i="2"/>
  <c r="R19" i="2" s="1"/>
  <c r="F20" i="2"/>
  <c r="R20" i="2" s="1"/>
  <c r="F22" i="2"/>
  <c r="R22" i="2" s="1"/>
  <c r="F23" i="2"/>
  <c r="R23" i="2" s="1"/>
  <c r="F24" i="2"/>
  <c r="R24" i="2" s="1"/>
  <c r="F25" i="2"/>
  <c r="R25" i="2" s="1"/>
  <c r="F26" i="2"/>
  <c r="R26" i="2" s="1"/>
  <c r="F27" i="2"/>
  <c r="F29" i="2"/>
  <c r="S29" i="2" s="1"/>
  <c r="F30" i="2"/>
  <c r="S30" i="2" s="1"/>
  <c r="F31" i="2"/>
  <c r="S31" i="2" s="1"/>
  <c r="F32" i="2"/>
  <c r="F33" i="2"/>
  <c r="S33" i="2" s="1"/>
  <c r="F35" i="2"/>
  <c r="S35" i="2" s="1"/>
  <c r="F36" i="2"/>
  <c r="S36" i="2" s="1"/>
  <c r="F37" i="2"/>
  <c r="S37" i="2" s="1"/>
  <c r="F38" i="2"/>
  <c r="S38" i="2" s="1"/>
  <c r="F39" i="2"/>
  <c r="S39" i="2" s="1"/>
  <c r="F40" i="2"/>
  <c r="S40" i="2" s="1"/>
  <c r="F41" i="2"/>
  <c r="S41" i="2" s="1"/>
  <c r="F44" i="2"/>
  <c r="T44" i="2" s="1"/>
  <c r="F45" i="2"/>
  <c r="T45" i="2" s="1"/>
  <c r="F46" i="2"/>
  <c r="T46" i="2" s="1"/>
  <c r="F47" i="2"/>
  <c r="T47" i="2" s="1"/>
  <c r="F49" i="2"/>
  <c r="T49" i="2" s="1"/>
  <c r="F50" i="2"/>
  <c r="T50" i="2" s="1"/>
  <c r="F51" i="2"/>
  <c r="T51" i="2" s="1"/>
  <c r="F52" i="2"/>
  <c r="F53" i="2"/>
  <c r="T53" i="2" s="1"/>
  <c r="X10" i="2" l="1"/>
  <c r="X15" i="2"/>
  <c r="X20" i="2"/>
  <c r="X25" i="2"/>
  <c r="Z10" i="2"/>
  <c r="Z12" i="2" s="1"/>
  <c r="Z15" i="2"/>
  <c r="Z17" i="2" s="1"/>
  <c r="O4" i="2"/>
  <c r="N4" i="2"/>
  <c r="K4" i="2"/>
  <c r="AC7" i="2" l="1"/>
  <c r="X12" i="2"/>
  <c r="X27" i="2"/>
  <c r="X22" i="2"/>
  <c r="AC5" i="2"/>
  <c r="X17" i="2"/>
  <c r="AD7" i="2" l="1"/>
</calcChain>
</file>

<file path=xl/sharedStrings.xml><?xml version="1.0" encoding="utf-8"?>
<sst xmlns="http://schemas.openxmlformats.org/spreadsheetml/2006/main" count="241" uniqueCount="108">
  <si>
    <t>Popis kolegija na studiju</t>
  </si>
  <si>
    <t>Semestar kolegija</t>
  </si>
  <si>
    <t>ECTS</t>
  </si>
  <si>
    <t>Kategorija</t>
  </si>
  <si>
    <t>Zadovoljen broj ECTS-a za upis?</t>
  </si>
  <si>
    <t>Upisani ECTS bodovi za 1. semestar</t>
  </si>
  <si>
    <t>Upisani ECTS-i</t>
  </si>
  <si>
    <t>RI</t>
  </si>
  <si>
    <t>TO</t>
  </si>
  <si>
    <t>OU</t>
  </si>
  <si>
    <t>OP</t>
  </si>
  <si>
    <t>PP</t>
  </si>
  <si>
    <t>SP</t>
  </si>
  <si>
    <t>UP</t>
  </si>
  <si>
    <t>TOS</t>
  </si>
  <si>
    <t>YSR</t>
  </si>
  <si>
    <t>Upisani ECTS bodovi za 2. semestar</t>
  </si>
  <si>
    <t>Upisani ECTS bodovi za 3. semestar</t>
  </si>
  <si>
    <t>Upisani ECTS bodovi za 4. semestar</t>
  </si>
  <si>
    <t>Ukupno upisanih ECTS-a</t>
  </si>
  <si>
    <t>Ispunjeni uvjeti ECTS bodova po boji?</t>
  </si>
  <si>
    <t>Da</t>
  </si>
  <si>
    <t>Obavezni kolegiji 1. semestar</t>
  </si>
  <si>
    <t>Izborni kolegiji 1. semestar</t>
  </si>
  <si>
    <t>Obavezni kolegiji 2. semestar</t>
  </si>
  <si>
    <t>Izborni kolegiji 2. semestar</t>
  </si>
  <si>
    <t>Obavezni kolegiji 3. semestar</t>
  </si>
  <si>
    <t>Izborni kolegiji 3. semestar</t>
  </si>
  <si>
    <t>Obavezni kolegiji 4. semestar</t>
  </si>
  <si>
    <t>Ne</t>
  </si>
  <si>
    <t>Upisan kolegij?</t>
  </si>
  <si>
    <t>Informatika 1</t>
  </si>
  <si>
    <t>Matematika 1</t>
  </si>
  <si>
    <t>Organizacija</t>
  </si>
  <si>
    <t>Osnove ekonomije</t>
  </si>
  <si>
    <t>Statistika</t>
  </si>
  <si>
    <t>Tjelesna i zdravstvena kultura 1</t>
  </si>
  <si>
    <t>Engleski jezik 1</t>
  </si>
  <si>
    <t>Njemački jezik 1</t>
  </si>
  <si>
    <t>Poslovno komuniciranje</t>
  </si>
  <si>
    <t>Matematika 2</t>
  </si>
  <si>
    <t>Obrada teksta i slike</t>
  </si>
  <si>
    <t>Poslovna ekonomija</t>
  </si>
  <si>
    <t>Programiranje 1</t>
  </si>
  <si>
    <t>Tjelesna i zdravstvena kultura 2</t>
  </si>
  <si>
    <t>Engleski jezik 2</t>
  </si>
  <si>
    <t>Informatika 2</t>
  </si>
  <si>
    <t>Komuniciranje u organizaciji</t>
  </si>
  <si>
    <t>Njemački jezik 2</t>
  </si>
  <si>
    <t>Teorija sustava</t>
  </si>
  <si>
    <t>Arhitektura računalnih sustava</t>
  </si>
  <si>
    <t>Modeliranje poslovnih procesa</t>
  </si>
  <si>
    <t>Programiranje 2</t>
  </si>
  <si>
    <t>Strukture podataka</t>
  </si>
  <si>
    <t>Tjelesna i zdravstvena kultura 3</t>
  </si>
  <si>
    <t>Državni i upravni informacijski sustavi</t>
  </si>
  <si>
    <t>Financijska matematika</t>
  </si>
  <si>
    <t>Informacijski sustavi u uredskom poslovanju</t>
  </si>
  <si>
    <t>Marketing</t>
  </si>
  <si>
    <t>Poslovni engleski jezik 1</t>
  </si>
  <si>
    <t>Poslovni njemački jezik 1</t>
  </si>
  <si>
    <t>Uvod u formalne metode</t>
  </si>
  <si>
    <t>Baze podataka 1</t>
  </si>
  <si>
    <t>Mreže računala 1</t>
  </si>
  <si>
    <t>Operacijski sustavi 1</t>
  </si>
  <si>
    <t>Tjelesna i zdravstvena kultura 4</t>
  </si>
  <si>
    <t>Odabrana poglavlja matematike</t>
  </si>
  <si>
    <t>Organizacijsko projektiranje</t>
  </si>
  <si>
    <t>Poslovni engleski jezik 2</t>
  </si>
  <si>
    <t>Poslovni njemački jezik 2</t>
  </si>
  <si>
    <t>Poslovni procesi u organizaciji</t>
  </si>
  <si>
    <t>Upravljanje znanjem</t>
  </si>
  <si>
    <t>Zemljopisni informacijski sustavi</t>
  </si>
  <si>
    <t>Izborni kolegiji 4. semestar</t>
  </si>
  <si>
    <t>Obavezni kolegiji 5. semestar</t>
  </si>
  <si>
    <t>Baze podataka 2</t>
  </si>
  <si>
    <t>Projektiranje informacijskih sustava</t>
  </si>
  <si>
    <t>Računovodstvo</t>
  </si>
  <si>
    <t>Upravljanje informatičkim uslugama</t>
  </si>
  <si>
    <t>Izborni kolegiji 5. semestar</t>
  </si>
  <si>
    <t>Algoritmi</t>
  </si>
  <si>
    <t>Logistika</t>
  </si>
  <si>
    <t>Mreže računala 2</t>
  </si>
  <si>
    <t>Multimedijski sustavi</t>
  </si>
  <si>
    <t>Odabrane teme iz biometrije</t>
  </si>
  <si>
    <t>Otkrivanje znanja u podacima</t>
  </si>
  <si>
    <t>Poduzetništvo</t>
  </si>
  <si>
    <t>Sustavi temeljeni na znanju</t>
  </si>
  <si>
    <t>Upravljanje odnosima s klijentima</t>
  </si>
  <si>
    <t>Obavezni kolegiji 6. semestar</t>
  </si>
  <si>
    <t>Operacijska istraživanja 1</t>
  </si>
  <si>
    <t>Programsko inženjerstvo</t>
  </si>
  <si>
    <t>Web dizajn i programiranje</t>
  </si>
  <si>
    <t>Završni rad</t>
  </si>
  <si>
    <t>Izborni kolegiji 6. semestar</t>
  </si>
  <si>
    <t>Napredne formalne metode</t>
  </si>
  <si>
    <t>Poslovno odlučivanje</t>
  </si>
  <si>
    <t>Poslovno planiranje i projekti</t>
  </si>
  <si>
    <t>Vođenje projekata</t>
  </si>
  <si>
    <t>Upisani ECTS bodovi za 5. semestar</t>
  </si>
  <si>
    <t>Upisani ECTS bodovi za 6. semestar</t>
  </si>
  <si>
    <t>Semestar upisa</t>
  </si>
  <si>
    <t>1. sem</t>
  </si>
  <si>
    <t>2. sem</t>
  </si>
  <si>
    <t>3. sem</t>
  </si>
  <si>
    <t>4. sem</t>
  </si>
  <si>
    <t>5. sem</t>
  </si>
  <si>
    <t>6.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</si>
</sst>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8"/>
      <name val="Aptos Narrow"/>
      <family val="2"/>
      <charset val="238"/>
      <scheme val="minor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2" fillId="0" borderId="9" xfId="0" applyFont="1" applyBorder="1"/>
    <xf numFmtId="0" fontId="2" fillId="0" borderId="13" xfId="0" applyFont="1" applyBorder="1"/>
    <xf numFmtId="0" fontId="2" fillId="0" borderId="14" xfId="0" applyFont="1" applyBorder="1"/>
    <xf numFmtId="0" fontId="3" fillId="2" borderId="15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3" xfId="0" applyFont="1" applyBorder="1"/>
    <xf numFmtId="0" fontId="3" fillId="0" borderId="8" xfId="0" applyFont="1" applyBorder="1"/>
    <xf numFmtId="0" fontId="1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0" xfId="0" applyFont="1" applyFill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3" borderId="2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0" borderId="22" xfId="0" applyBorder="1"/>
    <xf numFmtId="0" fontId="2" fillId="0" borderId="1" xfId="0" applyFont="1" applyBorder="1" applyProtection="1"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F0AEA-A26E-4FFF-B6C6-84731F2DE02E}">
  <dimension ref="A1:AL304"/>
  <sheetViews>
    <sheetView tabSelected="1" topLeftCell="C1" zoomScaleNormal="100" workbookViewId="0">
      <selection activeCell="Y5" sqref="Y5"/>
    </sheetView>
  </sheetViews>
  <sheetFormatPr defaultRowHeight="14.25" x14ac:dyDescent="0.2"/>
  <cols>
    <col min="1" max="2" width="23.28515625" style="2" hidden="1" customWidth="1"/>
    <col min="3" max="3" width="56.140625" style="2" bestFit="1" customWidth="1"/>
    <col min="4" max="4" width="9.140625" style="2"/>
    <col min="5" max="5" width="19.85546875" style="2" bestFit="1" customWidth="1"/>
    <col min="6" max="6" width="15.42578125" style="2" hidden="1" customWidth="1"/>
    <col min="7" max="13" width="9.140625" style="2" hidden="1" customWidth="1"/>
    <col min="14" max="14" width="4.140625" style="2" hidden="1" customWidth="1"/>
    <col min="15" max="15" width="5.28515625" style="2" hidden="1" customWidth="1"/>
    <col min="16" max="16" width="19.28515625" style="2" customWidth="1"/>
    <col min="17" max="22" width="9.5703125" style="2" hidden="1" customWidth="1"/>
    <col min="23" max="23" width="9.5703125" style="2" customWidth="1"/>
    <col min="24" max="24" width="36.140625" style="2" bestFit="1" customWidth="1"/>
    <col min="25" max="29" width="9.140625" style="2"/>
    <col min="30" max="30" width="10.5703125" style="2" customWidth="1"/>
    <col min="31" max="16384" width="9.140625" style="2"/>
  </cols>
  <sheetData>
    <row r="1" spans="1:33" ht="18.75" thickBot="1" x14ac:dyDescent="0.3">
      <c r="A1" s="13" t="s">
        <v>1</v>
      </c>
      <c r="B1" s="13" t="s">
        <v>3</v>
      </c>
      <c r="C1" s="12" t="s">
        <v>0</v>
      </c>
      <c r="D1" s="13" t="s">
        <v>2</v>
      </c>
      <c r="E1" s="13" t="s">
        <v>30</v>
      </c>
      <c r="F1" s="14" t="s">
        <v>6</v>
      </c>
      <c r="G1" s="3" t="s">
        <v>7</v>
      </c>
      <c r="H1" s="4" t="s">
        <v>8</v>
      </c>
      <c r="I1" s="9" t="s">
        <v>9</v>
      </c>
      <c r="J1" s="10" t="s">
        <v>13</v>
      </c>
      <c r="K1" s="7" t="s">
        <v>11</v>
      </c>
      <c r="L1" s="6" t="s">
        <v>14</v>
      </c>
      <c r="M1" s="5" t="s">
        <v>12</v>
      </c>
      <c r="N1" s="8" t="s">
        <v>10</v>
      </c>
      <c r="O1" s="11" t="s">
        <v>15</v>
      </c>
      <c r="P1" s="54" t="s">
        <v>101</v>
      </c>
      <c r="Q1" s="56" t="s">
        <v>102</v>
      </c>
      <c r="R1" s="56" t="s">
        <v>103</v>
      </c>
      <c r="S1" s="56" t="s">
        <v>104</v>
      </c>
      <c r="T1" s="56" t="s">
        <v>105</v>
      </c>
      <c r="U1" s="56" t="s">
        <v>106</v>
      </c>
      <c r="V1" s="56" t="s">
        <v>107</v>
      </c>
      <c r="W1" s="56"/>
      <c r="X1" s="1"/>
      <c r="Y1" s="1"/>
      <c r="Z1" s="1"/>
    </row>
    <row r="2" spans="1:33" ht="18" x14ac:dyDescent="0.25">
      <c r="A2" s="62"/>
      <c r="B2" s="63"/>
      <c r="C2" s="63"/>
      <c r="D2" s="63"/>
      <c r="E2" s="64"/>
      <c r="F2" s="14"/>
      <c r="G2" s="3"/>
      <c r="H2" s="4"/>
      <c r="I2" s="9"/>
      <c r="J2" s="10"/>
      <c r="K2" s="7"/>
      <c r="L2" s="6"/>
      <c r="M2" s="5"/>
      <c r="N2" s="8"/>
      <c r="O2" s="11"/>
      <c r="P2" s="57"/>
      <c r="Q2"/>
      <c r="R2"/>
      <c r="S2"/>
      <c r="T2"/>
      <c r="U2"/>
      <c r="V2"/>
      <c r="W2"/>
      <c r="X2" s="1"/>
      <c r="Y2" s="59" t="s">
        <v>20</v>
      </c>
      <c r="Z2" s="60"/>
      <c r="AA2" s="60"/>
      <c r="AB2" s="60"/>
      <c r="AC2" s="60"/>
      <c r="AD2" s="60"/>
      <c r="AE2" s="60"/>
      <c r="AF2" s="60"/>
      <c r="AG2" s="61"/>
    </row>
    <row r="3" spans="1:33" ht="18" x14ac:dyDescent="0.25">
      <c r="A3" s="13"/>
      <c r="B3" s="13"/>
      <c r="C3" s="12" t="s">
        <v>22</v>
      </c>
      <c r="D3" s="13"/>
      <c r="E3" s="13"/>
      <c r="F3" s="14"/>
      <c r="G3" s="3"/>
      <c r="H3" s="4"/>
      <c r="I3" s="9"/>
      <c r="J3" s="10"/>
      <c r="K3" s="7"/>
      <c r="L3" s="6"/>
      <c r="M3" s="5"/>
      <c r="N3" s="8"/>
      <c r="O3" s="11"/>
      <c r="P3" s="55"/>
      <c r="Q3"/>
      <c r="R3"/>
      <c r="S3"/>
      <c r="T3"/>
      <c r="U3"/>
      <c r="V3"/>
      <c r="W3"/>
      <c r="X3" s="1"/>
      <c r="Y3" s="37"/>
      <c r="AG3" s="38"/>
    </row>
    <row r="4" spans="1:33" ht="15.75" customHeight="1" x14ac:dyDescent="0.25">
      <c r="A4" s="14">
        <v>1</v>
      </c>
      <c r="B4" s="16" t="s">
        <v>14</v>
      </c>
      <c r="C4" s="18" t="s">
        <v>31</v>
      </c>
      <c r="D4" s="14">
        <v>6</v>
      </c>
      <c r="E4" s="14" t="s">
        <v>21</v>
      </c>
      <c r="F4" s="14">
        <f t="shared" ref="F4:F9" si="0">IF(E4="Da",D4,0)</f>
        <v>6</v>
      </c>
      <c r="G4" s="1">
        <f t="shared" ref="G4:G35" si="1">IF(AND($B4="RI",$E4="Da"),$D4,0)</f>
        <v>0</v>
      </c>
      <c r="H4" s="1">
        <f t="shared" ref="H4:H35" si="2">IF(AND($B4="TO",$E4="Da"),$D4,0)</f>
        <v>0</v>
      </c>
      <c r="I4" s="1">
        <f t="shared" ref="I4:I35" si="3">IF(AND($B4="OU",$E4="Da"),$D4,0)</f>
        <v>0</v>
      </c>
      <c r="J4" s="1">
        <f t="shared" ref="J4:J35" si="4">IF(AND($B4="UP",$E4="Da"),$D4,0)</f>
        <v>0</v>
      </c>
      <c r="K4" s="1">
        <f t="shared" ref="K4:K35" si="5">IF(AND($B4="PP",$E4="Da"),$D4,0)</f>
        <v>0</v>
      </c>
      <c r="L4" s="1">
        <f t="shared" ref="L4:L35" si="6">IF(AND($B4="TOS",$E4="Da"),$D4,0)</f>
        <v>6</v>
      </c>
      <c r="M4" s="1">
        <f t="shared" ref="M4:M35" si="7">IF(AND($B4="SP",$E4="Da"),$D4,0)</f>
        <v>0</v>
      </c>
      <c r="N4" s="1">
        <f t="shared" ref="N4:N35" si="8">IF(AND($B4="OP",$E4="Da"),$D4,0)</f>
        <v>0</v>
      </c>
      <c r="O4" s="1">
        <f t="shared" ref="O4:O35" si="9">IF(AND($B4="YSR",$E4="Da"),$D4,0)</f>
        <v>0</v>
      </c>
      <c r="P4" s="49">
        <v>1</v>
      </c>
      <c r="Q4" s="1">
        <f>IF(P4=1,F4,0)</f>
        <v>6</v>
      </c>
      <c r="R4" s="1">
        <f>IF(P4=2,F4,0)</f>
        <v>0</v>
      </c>
      <c r="S4" s="1">
        <f>IF(P4=3,F4,0)</f>
        <v>0</v>
      </c>
      <c r="T4" s="1">
        <f>IF(P4=4,F4,0)</f>
        <v>0</v>
      </c>
      <c r="U4" s="1">
        <f>IF(P4=5,F4,0)</f>
        <v>0</v>
      </c>
      <c r="V4" s="1">
        <f>IF(P4=6,F4,0)</f>
        <v>0</v>
      </c>
      <c r="W4" s="1"/>
      <c r="Y4" s="39">
        <f>SUM(G4:G84)</f>
        <v>49</v>
      </c>
      <c r="Z4" s="26">
        <f>SUM(H4:H84)</f>
        <v>22</v>
      </c>
      <c r="AA4" s="27">
        <f>SUM(I4:I84)</f>
        <v>18</v>
      </c>
      <c r="AB4" s="28">
        <f>SUM(J4:J84)</f>
        <v>8</v>
      </c>
      <c r="AC4" s="29">
        <f>SUM(K4:K84)</f>
        <v>0</v>
      </c>
      <c r="AD4" s="30">
        <f>SUM(L4:L84)</f>
        <v>23</v>
      </c>
      <c r="AE4" s="31">
        <f>SUM(M4:M84)</f>
        <v>5</v>
      </c>
      <c r="AF4" s="32">
        <f>SUM(N4:N84)</f>
        <v>0</v>
      </c>
      <c r="AG4" s="40">
        <f>SUM(O4:O84)</f>
        <v>8</v>
      </c>
    </row>
    <row r="5" spans="1:33" ht="15.75" thickBot="1" x14ac:dyDescent="0.3">
      <c r="A5" s="16">
        <v>1</v>
      </c>
      <c r="B5" s="16" t="s">
        <v>8</v>
      </c>
      <c r="C5" s="16" t="s">
        <v>32</v>
      </c>
      <c r="D5" s="16">
        <v>6</v>
      </c>
      <c r="E5" s="14" t="s">
        <v>21</v>
      </c>
      <c r="F5" s="14">
        <f t="shared" si="0"/>
        <v>6</v>
      </c>
      <c r="G5" s="1">
        <f t="shared" si="1"/>
        <v>0</v>
      </c>
      <c r="H5" s="1">
        <f t="shared" si="2"/>
        <v>6</v>
      </c>
      <c r="I5" s="1">
        <f t="shared" si="3"/>
        <v>0</v>
      </c>
      <c r="J5" s="1">
        <f t="shared" si="4"/>
        <v>0</v>
      </c>
      <c r="K5" s="1">
        <f t="shared" si="5"/>
        <v>0</v>
      </c>
      <c r="L5" s="1">
        <f t="shared" si="6"/>
        <v>0</v>
      </c>
      <c r="M5" s="1">
        <f t="shared" si="7"/>
        <v>0</v>
      </c>
      <c r="N5" s="1">
        <f t="shared" si="8"/>
        <v>0</v>
      </c>
      <c r="O5" s="1">
        <f t="shared" si="9"/>
        <v>0</v>
      </c>
      <c r="P5" s="49">
        <v>1</v>
      </c>
      <c r="Q5" s="1">
        <f t="shared" ref="Q5:Q68" si="10">IF(P5=1,F5,0)</f>
        <v>6</v>
      </c>
      <c r="R5" s="1">
        <f t="shared" ref="R5:R68" si="11">IF(P5=2,F5,0)</f>
        <v>0</v>
      </c>
      <c r="S5" s="1">
        <f t="shared" ref="S5:S68" si="12">IF(P5=3,F5,0)</f>
        <v>0</v>
      </c>
      <c r="T5" s="1">
        <f t="shared" ref="T5:T68" si="13">IF(P5=4,F5,0)</f>
        <v>0</v>
      </c>
      <c r="U5" s="1">
        <f t="shared" ref="U5:U68" si="14">IF(P5=5,F5,0)</f>
        <v>0</v>
      </c>
      <c r="V5" s="1">
        <f t="shared" ref="V5:V68" si="15">IF(P5=6,F5,0)</f>
        <v>0</v>
      </c>
      <c r="W5" s="1"/>
      <c r="Y5" s="41" t="str">
        <f>IF(Y4&gt;=55,"DA","NE")</f>
        <v>NE</v>
      </c>
      <c r="Z5" s="42" t="str">
        <f>IF(Z4&gt;=31,"DA","NE")</f>
        <v>NE</v>
      </c>
      <c r="AA5" s="42" t="str">
        <f>IF(AA4&gt;=24,"DA","NE")</f>
        <v>NE</v>
      </c>
      <c r="AB5" s="42" t="str">
        <f>IF(AB4&gt;=11,"DA","NE")</f>
        <v>NE</v>
      </c>
      <c r="AC5" s="42" t="str">
        <f>IF(AC4&gt;=0,"DA","NE")</f>
        <v>DA</v>
      </c>
      <c r="AD5" s="42" t="str">
        <f>IF(AD4&gt;=28,"DA","NE")</f>
        <v>NE</v>
      </c>
      <c r="AE5" s="42" t="str">
        <f>IF(AE4&gt;=5,"DA","NE")</f>
        <v>DA</v>
      </c>
      <c r="AF5" s="42" t="str">
        <f>IF(AF4&gt;=6,"DA","NE")</f>
        <v>NE</v>
      </c>
      <c r="AG5" s="43" t="str">
        <f>IF(AG4&gt;=8,"DA","NE")</f>
        <v>DA</v>
      </c>
    </row>
    <row r="6" spans="1:33" ht="15" thickBot="1" x14ac:dyDescent="0.25">
      <c r="A6" s="16">
        <v>1</v>
      </c>
      <c r="B6" s="16" t="s">
        <v>9</v>
      </c>
      <c r="C6" s="17" t="s">
        <v>33</v>
      </c>
      <c r="D6" s="16">
        <v>5</v>
      </c>
      <c r="E6" s="14" t="s">
        <v>21</v>
      </c>
      <c r="F6" s="14">
        <f t="shared" si="0"/>
        <v>5</v>
      </c>
      <c r="G6" s="1">
        <f t="shared" si="1"/>
        <v>0</v>
      </c>
      <c r="H6" s="1">
        <f t="shared" si="2"/>
        <v>0</v>
      </c>
      <c r="I6" s="1">
        <f t="shared" si="3"/>
        <v>5</v>
      </c>
      <c r="J6" s="1">
        <f t="shared" si="4"/>
        <v>0</v>
      </c>
      <c r="K6" s="1">
        <f t="shared" si="5"/>
        <v>0</v>
      </c>
      <c r="L6" s="1">
        <f t="shared" si="6"/>
        <v>0</v>
      </c>
      <c r="M6" s="1">
        <f t="shared" si="7"/>
        <v>0</v>
      </c>
      <c r="N6" s="1">
        <f t="shared" si="8"/>
        <v>0</v>
      </c>
      <c r="O6" s="1">
        <f t="shared" si="9"/>
        <v>0</v>
      </c>
      <c r="P6" s="49">
        <v>1</v>
      </c>
      <c r="Q6" s="1">
        <f t="shared" si="10"/>
        <v>5</v>
      </c>
      <c r="R6" s="1">
        <f t="shared" si="11"/>
        <v>0</v>
      </c>
      <c r="S6" s="1">
        <f t="shared" si="12"/>
        <v>0</v>
      </c>
      <c r="T6" s="1">
        <f t="shared" si="13"/>
        <v>0</v>
      </c>
      <c r="U6" s="1">
        <f t="shared" si="14"/>
        <v>0</v>
      </c>
      <c r="V6" s="1">
        <f t="shared" si="15"/>
        <v>0</v>
      </c>
      <c r="W6" s="1"/>
      <c r="Y6" s="1"/>
    </row>
    <row r="7" spans="1:33" ht="15.75" customHeight="1" thickBot="1" x14ac:dyDescent="0.3">
      <c r="A7" s="16">
        <v>1</v>
      </c>
      <c r="B7" s="16" t="s">
        <v>9</v>
      </c>
      <c r="C7" s="17" t="s">
        <v>34</v>
      </c>
      <c r="D7" s="16">
        <v>4</v>
      </c>
      <c r="E7" s="14" t="s">
        <v>21</v>
      </c>
      <c r="F7" s="14">
        <f t="shared" si="0"/>
        <v>4</v>
      </c>
      <c r="G7" s="1">
        <f t="shared" si="1"/>
        <v>0</v>
      </c>
      <c r="H7" s="1">
        <f t="shared" si="2"/>
        <v>0</v>
      </c>
      <c r="I7" s="1">
        <f t="shared" si="3"/>
        <v>4</v>
      </c>
      <c r="J7" s="1">
        <f t="shared" si="4"/>
        <v>0</v>
      </c>
      <c r="K7" s="1">
        <f t="shared" si="5"/>
        <v>0</v>
      </c>
      <c r="L7" s="1">
        <f t="shared" si="6"/>
        <v>0</v>
      </c>
      <c r="M7" s="1">
        <f t="shared" si="7"/>
        <v>0</v>
      </c>
      <c r="N7" s="1">
        <f t="shared" si="8"/>
        <v>0</v>
      </c>
      <c r="O7" s="1">
        <f t="shared" si="9"/>
        <v>0</v>
      </c>
      <c r="P7" s="49">
        <v>1</v>
      </c>
      <c r="Q7" s="1">
        <f t="shared" si="10"/>
        <v>4</v>
      </c>
      <c r="R7" s="1">
        <f t="shared" si="11"/>
        <v>0</v>
      </c>
      <c r="S7" s="1">
        <f t="shared" si="12"/>
        <v>0</v>
      </c>
      <c r="T7" s="1">
        <f t="shared" si="13"/>
        <v>0</v>
      </c>
      <c r="U7" s="1">
        <f t="shared" si="14"/>
        <v>0</v>
      </c>
      <c r="V7" s="1">
        <f t="shared" si="15"/>
        <v>0</v>
      </c>
      <c r="W7" s="1"/>
      <c r="Z7" s="45" t="s">
        <v>19</v>
      </c>
      <c r="AA7" s="35"/>
      <c r="AB7" s="36"/>
      <c r="AC7" s="34">
        <f>X10+X15+X20+X25+Z10+Z15</f>
        <v>133</v>
      </c>
      <c r="AD7" s="35" t="str">
        <f>IF(AND(X12="DA",X17="DA",X22="DA",X27="DA",AC7&gt;=120,Y5="DA",Z5="DA",AA5="DA",AB5="DA",AC5="DA",AD5="DA",AE5="DA",AF5="DA",AG5="DA"),"Zadovoljeni su svi uvjeti studija","Nisu zadovoljeni su svi uvjeti studija")</f>
        <v>Nisu zadovoljeni su svi uvjeti studija</v>
      </c>
      <c r="AE7" s="36"/>
      <c r="AF7" s="36"/>
      <c r="AG7" s="44"/>
    </row>
    <row r="8" spans="1:33" ht="15" thickBot="1" x14ac:dyDescent="0.25">
      <c r="A8" s="16">
        <v>1</v>
      </c>
      <c r="B8" s="14" t="s">
        <v>8</v>
      </c>
      <c r="C8" s="16" t="s">
        <v>35</v>
      </c>
      <c r="D8" s="14">
        <v>5</v>
      </c>
      <c r="E8" s="14" t="s">
        <v>21</v>
      </c>
      <c r="F8" s="14">
        <f t="shared" si="0"/>
        <v>5</v>
      </c>
      <c r="G8" s="1">
        <f t="shared" si="1"/>
        <v>0</v>
      </c>
      <c r="H8" s="1">
        <f t="shared" si="2"/>
        <v>5</v>
      </c>
      <c r="I8" s="1">
        <f t="shared" si="3"/>
        <v>0</v>
      </c>
      <c r="J8" s="1">
        <f t="shared" si="4"/>
        <v>0</v>
      </c>
      <c r="K8" s="1">
        <f t="shared" si="5"/>
        <v>0</v>
      </c>
      <c r="L8" s="1">
        <f t="shared" si="6"/>
        <v>0</v>
      </c>
      <c r="M8" s="1">
        <f t="shared" si="7"/>
        <v>0</v>
      </c>
      <c r="N8" s="1">
        <f t="shared" si="8"/>
        <v>0</v>
      </c>
      <c r="O8" s="1">
        <f t="shared" si="9"/>
        <v>0</v>
      </c>
      <c r="P8" s="49">
        <v>1</v>
      </c>
      <c r="Q8" s="1">
        <f t="shared" si="10"/>
        <v>5</v>
      </c>
      <c r="R8" s="1">
        <f t="shared" si="11"/>
        <v>0</v>
      </c>
      <c r="S8" s="1">
        <f t="shared" si="12"/>
        <v>0</v>
      </c>
      <c r="T8" s="1">
        <f t="shared" si="13"/>
        <v>0</v>
      </c>
      <c r="U8" s="1">
        <f t="shared" si="14"/>
        <v>0</v>
      </c>
      <c r="V8" s="1">
        <f t="shared" si="15"/>
        <v>0</v>
      </c>
      <c r="W8" s="1"/>
    </row>
    <row r="9" spans="1:33" x14ac:dyDescent="0.2">
      <c r="A9" s="16">
        <v>1</v>
      </c>
      <c r="B9" s="14" t="s">
        <v>10</v>
      </c>
      <c r="C9" s="19" t="s">
        <v>36</v>
      </c>
      <c r="D9" s="16">
        <v>0</v>
      </c>
      <c r="E9" s="14" t="s">
        <v>21</v>
      </c>
      <c r="F9" s="14">
        <f t="shared" si="0"/>
        <v>0</v>
      </c>
      <c r="G9" s="1">
        <f t="shared" si="1"/>
        <v>0</v>
      </c>
      <c r="H9" s="1">
        <f t="shared" si="2"/>
        <v>0</v>
      </c>
      <c r="I9" s="1">
        <f t="shared" si="3"/>
        <v>0</v>
      </c>
      <c r="J9" s="1">
        <f t="shared" si="4"/>
        <v>0</v>
      </c>
      <c r="K9" s="1">
        <f t="shared" si="5"/>
        <v>0</v>
      </c>
      <c r="L9" s="1">
        <f t="shared" si="6"/>
        <v>0</v>
      </c>
      <c r="M9" s="1">
        <f t="shared" si="7"/>
        <v>0</v>
      </c>
      <c r="N9" s="1">
        <f t="shared" si="8"/>
        <v>0</v>
      </c>
      <c r="O9" s="1">
        <f t="shared" si="9"/>
        <v>0</v>
      </c>
      <c r="P9" s="49">
        <v>1</v>
      </c>
      <c r="Q9" s="1">
        <f t="shared" si="10"/>
        <v>0</v>
      </c>
      <c r="R9" s="1">
        <f t="shared" si="11"/>
        <v>0</v>
      </c>
      <c r="S9" s="1">
        <f t="shared" si="12"/>
        <v>0</v>
      </c>
      <c r="T9" s="1">
        <f t="shared" si="13"/>
        <v>0</v>
      </c>
      <c r="U9" s="1">
        <f t="shared" si="14"/>
        <v>0</v>
      </c>
      <c r="V9" s="1">
        <f t="shared" si="15"/>
        <v>0</v>
      </c>
      <c r="W9" s="1"/>
      <c r="X9" s="23" t="s">
        <v>5</v>
      </c>
      <c r="Z9" s="67" t="s">
        <v>99</v>
      </c>
      <c r="AA9" s="68"/>
      <c r="AB9" s="68"/>
      <c r="AC9" s="69"/>
    </row>
    <row r="10" spans="1:33" ht="18.75" thickBot="1" x14ac:dyDescent="0.3">
      <c r="A10" s="16"/>
      <c r="B10" s="16"/>
      <c r="C10" s="51" t="s">
        <v>23</v>
      </c>
      <c r="D10" s="16"/>
      <c r="E10" s="14"/>
      <c r="F10" s="14"/>
      <c r="G10" s="1">
        <f t="shared" si="1"/>
        <v>0</v>
      </c>
      <c r="H10" s="1">
        <f t="shared" si="2"/>
        <v>0</v>
      </c>
      <c r="I10" s="1">
        <f t="shared" si="3"/>
        <v>0</v>
      </c>
      <c r="J10" s="1">
        <f t="shared" si="4"/>
        <v>0</v>
      </c>
      <c r="K10" s="1">
        <f t="shared" si="5"/>
        <v>0</v>
      </c>
      <c r="L10" s="1">
        <f t="shared" si="6"/>
        <v>0</v>
      </c>
      <c r="M10" s="1">
        <f t="shared" si="7"/>
        <v>0</v>
      </c>
      <c r="N10" s="1">
        <f t="shared" si="8"/>
        <v>0</v>
      </c>
      <c r="O10" s="1">
        <f t="shared" si="9"/>
        <v>0</v>
      </c>
      <c r="P10" s="49"/>
      <c r="Q10" s="1">
        <f t="shared" si="10"/>
        <v>0</v>
      </c>
      <c r="R10" s="1">
        <f t="shared" si="11"/>
        <v>0</v>
      </c>
      <c r="S10" s="1">
        <f t="shared" si="12"/>
        <v>0</v>
      </c>
      <c r="T10" s="1">
        <f t="shared" si="13"/>
        <v>0</v>
      </c>
      <c r="U10" s="1">
        <f t="shared" si="14"/>
        <v>0</v>
      </c>
      <c r="V10" s="1">
        <f t="shared" si="15"/>
        <v>0</v>
      </c>
      <c r="W10" s="1"/>
      <c r="X10" s="25">
        <f>SUM(Q4:Q84)</f>
        <v>26</v>
      </c>
      <c r="Z10" s="71">
        <f>SUM(U4:U84)</f>
        <v>22</v>
      </c>
      <c r="AA10" s="72"/>
      <c r="AB10" s="72"/>
      <c r="AC10" s="73"/>
    </row>
    <row r="11" spans="1:33" x14ac:dyDescent="0.2">
      <c r="A11" s="16">
        <v>1</v>
      </c>
      <c r="B11" s="16" t="s">
        <v>10</v>
      </c>
      <c r="C11" s="19" t="s">
        <v>37</v>
      </c>
      <c r="D11" s="16">
        <v>3</v>
      </c>
      <c r="E11" s="49" t="s">
        <v>29</v>
      </c>
      <c r="F11" s="14">
        <f>IF(E11="Da",D11,0)</f>
        <v>0</v>
      </c>
      <c r="G11" s="1">
        <f t="shared" si="1"/>
        <v>0</v>
      </c>
      <c r="H11" s="1">
        <f t="shared" si="2"/>
        <v>0</v>
      </c>
      <c r="I11" s="1">
        <f t="shared" si="3"/>
        <v>0</v>
      </c>
      <c r="J11" s="1">
        <f t="shared" si="4"/>
        <v>0</v>
      </c>
      <c r="K11" s="1">
        <f t="shared" si="5"/>
        <v>0</v>
      </c>
      <c r="L11" s="1">
        <f t="shared" si="6"/>
        <v>0</v>
      </c>
      <c r="M11" s="1">
        <f t="shared" si="7"/>
        <v>0</v>
      </c>
      <c r="N11" s="1">
        <f t="shared" si="8"/>
        <v>0</v>
      </c>
      <c r="O11" s="1">
        <f t="shared" si="9"/>
        <v>0</v>
      </c>
      <c r="P11" s="49">
        <v>1</v>
      </c>
      <c r="Q11" s="1">
        <f t="shared" si="10"/>
        <v>0</v>
      </c>
      <c r="R11" s="1">
        <f t="shared" si="11"/>
        <v>0</v>
      </c>
      <c r="S11" s="1">
        <f t="shared" si="12"/>
        <v>0</v>
      </c>
      <c r="T11" s="1">
        <f t="shared" si="13"/>
        <v>0</v>
      </c>
      <c r="U11" s="1">
        <f t="shared" si="14"/>
        <v>0</v>
      </c>
      <c r="V11" s="1">
        <f t="shared" si="15"/>
        <v>0</v>
      </c>
      <c r="W11" s="1"/>
      <c r="X11" s="24" t="s">
        <v>4</v>
      </c>
      <c r="Z11" s="65" t="s">
        <v>4</v>
      </c>
      <c r="AA11" s="66"/>
      <c r="AB11" s="66"/>
      <c r="AC11" s="70"/>
    </row>
    <row r="12" spans="1:33" ht="15.75" thickBot="1" x14ac:dyDescent="0.3">
      <c r="A12" s="16">
        <v>1</v>
      </c>
      <c r="B12" s="16" t="s">
        <v>10</v>
      </c>
      <c r="C12" s="19" t="s">
        <v>38</v>
      </c>
      <c r="D12" s="16">
        <v>3</v>
      </c>
      <c r="E12" s="49" t="s">
        <v>29</v>
      </c>
      <c r="F12" s="14">
        <f>IF(E12="Da",D12,0)</f>
        <v>0</v>
      </c>
      <c r="G12" s="1">
        <f t="shared" si="1"/>
        <v>0</v>
      </c>
      <c r="H12" s="1">
        <f t="shared" si="2"/>
        <v>0</v>
      </c>
      <c r="I12" s="1">
        <f t="shared" si="3"/>
        <v>0</v>
      </c>
      <c r="J12" s="1">
        <f t="shared" si="4"/>
        <v>0</v>
      </c>
      <c r="K12" s="1">
        <f t="shared" si="5"/>
        <v>0</v>
      </c>
      <c r="L12" s="1">
        <f t="shared" si="6"/>
        <v>0</v>
      </c>
      <c r="M12" s="1">
        <f t="shared" si="7"/>
        <v>0</v>
      </c>
      <c r="N12" s="1">
        <f t="shared" si="8"/>
        <v>0</v>
      </c>
      <c r="O12" s="1">
        <f t="shared" si="9"/>
        <v>0</v>
      </c>
      <c r="P12" s="49">
        <v>1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1">
        <f t="shared" si="13"/>
        <v>0</v>
      </c>
      <c r="U12" s="1">
        <f t="shared" si="14"/>
        <v>0</v>
      </c>
      <c r="V12" s="1">
        <f t="shared" si="15"/>
        <v>0</v>
      </c>
      <c r="W12" s="1"/>
      <c r="X12" s="25" t="str">
        <f>IF(X10&gt;=25,"DA","NE")</f>
        <v>DA</v>
      </c>
      <c r="Z12" s="71" t="str">
        <f>IF(Z10&gt;=25,"DA","NE")</f>
        <v>NE</v>
      </c>
      <c r="AA12" s="72"/>
      <c r="AB12" s="72"/>
      <c r="AC12" s="73"/>
    </row>
    <row r="13" spans="1:33" ht="15" thickBot="1" x14ac:dyDescent="0.25">
      <c r="A13" s="16">
        <v>1</v>
      </c>
      <c r="B13" s="16" t="s">
        <v>9</v>
      </c>
      <c r="C13" s="17" t="s">
        <v>39</v>
      </c>
      <c r="D13" s="16">
        <v>3</v>
      </c>
      <c r="E13" s="49" t="s">
        <v>29</v>
      </c>
      <c r="F13" s="14">
        <f>IF(E13="Da",D13,0)</f>
        <v>0</v>
      </c>
      <c r="G13" s="1">
        <f t="shared" si="1"/>
        <v>0</v>
      </c>
      <c r="H13" s="1">
        <f t="shared" si="2"/>
        <v>0</v>
      </c>
      <c r="I13" s="1">
        <f t="shared" si="3"/>
        <v>0</v>
      </c>
      <c r="J13" s="1">
        <f t="shared" si="4"/>
        <v>0</v>
      </c>
      <c r="K13" s="1">
        <f t="shared" si="5"/>
        <v>0</v>
      </c>
      <c r="L13" s="1">
        <f t="shared" si="6"/>
        <v>0</v>
      </c>
      <c r="M13" s="1">
        <f t="shared" si="7"/>
        <v>0</v>
      </c>
      <c r="N13" s="1">
        <f t="shared" si="8"/>
        <v>0</v>
      </c>
      <c r="O13" s="1">
        <f t="shared" si="9"/>
        <v>0</v>
      </c>
      <c r="P13" s="49">
        <v>1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1">
        <f t="shared" si="13"/>
        <v>0</v>
      </c>
      <c r="U13" s="1">
        <f t="shared" si="14"/>
        <v>0</v>
      </c>
      <c r="V13" s="1">
        <f t="shared" si="15"/>
        <v>0</v>
      </c>
      <c r="W13" s="1"/>
    </row>
    <row r="14" spans="1:33" ht="18" x14ac:dyDescent="0.25">
      <c r="A14" s="16"/>
      <c r="B14" s="16"/>
      <c r="C14" s="51"/>
      <c r="D14" s="16"/>
      <c r="E14" s="14"/>
      <c r="F14" s="14"/>
      <c r="G14" s="1">
        <f t="shared" si="1"/>
        <v>0</v>
      </c>
      <c r="H14" s="1">
        <f t="shared" si="2"/>
        <v>0</v>
      </c>
      <c r="I14" s="1">
        <f t="shared" si="3"/>
        <v>0</v>
      </c>
      <c r="J14" s="1">
        <f t="shared" si="4"/>
        <v>0</v>
      </c>
      <c r="K14" s="1">
        <f t="shared" si="5"/>
        <v>0</v>
      </c>
      <c r="L14" s="1">
        <f t="shared" si="6"/>
        <v>0</v>
      </c>
      <c r="M14" s="1">
        <f t="shared" si="7"/>
        <v>0</v>
      </c>
      <c r="N14" s="1">
        <f t="shared" si="8"/>
        <v>0</v>
      </c>
      <c r="O14" s="1">
        <f t="shared" si="9"/>
        <v>0</v>
      </c>
      <c r="P14" s="49"/>
      <c r="Q14" s="1">
        <f t="shared" si="10"/>
        <v>0</v>
      </c>
      <c r="R14" s="1">
        <f t="shared" si="11"/>
        <v>0</v>
      </c>
      <c r="S14" s="1">
        <f t="shared" si="12"/>
        <v>0</v>
      </c>
      <c r="T14" s="1">
        <f t="shared" si="13"/>
        <v>0</v>
      </c>
      <c r="U14" s="1">
        <f t="shared" si="14"/>
        <v>0</v>
      </c>
      <c r="V14" s="1">
        <f t="shared" si="15"/>
        <v>0</v>
      </c>
      <c r="W14" s="1"/>
      <c r="X14" s="23" t="s">
        <v>16</v>
      </c>
      <c r="Z14" s="67" t="s">
        <v>100</v>
      </c>
      <c r="AA14" s="68"/>
      <c r="AB14" s="68"/>
      <c r="AC14" s="69"/>
    </row>
    <row r="15" spans="1:33" ht="18.75" thickBot="1" x14ac:dyDescent="0.3">
      <c r="A15" s="16"/>
      <c r="B15" s="16"/>
      <c r="C15" s="51" t="s">
        <v>24</v>
      </c>
      <c r="D15" s="16"/>
      <c r="E15" s="14"/>
      <c r="F15" s="14"/>
      <c r="G15" s="1">
        <f t="shared" si="1"/>
        <v>0</v>
      </c>
      <c r="H15" s="1">
        <f t="shared" si="2"/>
        <v>0</v>
      </c>
      <c r="I15" s="1">
        <f t="shared" si="3"/>
        <v>0</v>
      </c>
      <c r="J15" s="1">
        <f t="shared" si="4"/>
        <v>0</v>
      </c>
      <c r="K15" s="1">
        <f t="shared" si="5"/>
        <v>0</v>
      </c>
      <c r="L15" s="1">
        <f t="shared" si="6"/>
        <v>0</v>
      </c>
      <c r="M15" s="1">
        <f t="shared" si="7"/>
        <v>0</v>
      </c>
      <c r="N15" s="1">
        <f t="shared" si="8"/>
        <v>0</v>
      </c>
      <c r="O15" s="1">
        <f t="shared" si="9"/>
        <v>0</v>
      </c>
      <c r="P15" s="49"/>
      <c r="Q15" s="1">
        <f t="shared" si="10"/>
        <v>0</v>
      </c>
      <c r="R15" s="1">
        <f t="shared" si="11"/>
        <v>0</v>
      </c>
      <c r="S15" s="1">
        <f t="shared" si="12"/>
        <v>0</v>
      </c>
      <c r="T15" s="1">
        <f t="shared" si="13"/>
        <v>0</v>
      </c>
      <c r="U15" s="1">
        <f t="shared" si="14"/>
        <v>0</v>
      </c>
      <c r="V15" s="1">
        <f t="shared" si="15"/>
        <v>0</v>
      </c>
      <c r="W15" s="1"/>
      <c r="X15" s="25">
        <f>SUM(R4:R84)</f>
        <v>19</v>
      </c>
      <c r="Z15" s="71">
        <f>SUM(V4:V84)</f>
        <v>27</v>
      </c>
      <c r="AA15" s="72"/>
      <c r="AB15" s="72"/>
      <c r="AC15" s="73"/>
    </row>
    <row r="16" spans="1:33" x14ac:dyDescent="0.2">
      <c r="A16" s="33">
        <v>2</v>
      </c>
      <c r="B16" s="16" t="s">
        <v>8</v>
      </c>
      <c r="C16" s="16" t="s">
        <v>40</v>
      </c>
      <c r="D16" s="33">
        <v>6</v>
      </c>
      <c r="E16" s="14" t="s">
        <v>21</v>
      </c>
      <c r="F16" s="14">
        <f>IF(E16="Da",D16,0)</f>
        <v>6</v>
      </c>
      <c r="G16" s="1">
        <f t="shared" si="1"/>
        <v>0</v>
      </c>
      <c r="H16" s="1">
        <f t="shared" si="2"/>
        <v>6</v>
      </c>
      <c r="I16" s="1">
        <f t="shared" si="3"/>
        <v>0</v>
      </c>
      <c r="J16" s="1">
        <f t="shared" si="4"/>
        <v>0</v>
      </c>
      <c r="K16" s="1">
        <f t="shared" si="5"/>
        <v>0</v>
      </c>
      <c r="L16" s="1">
        <f t="shared" si="6"/>
        <v>0</v>
      </c>
      <c r="M16" s="1">
        <f t="shared" si="7"/>
        <v>0</v>
      </c>
      <c r="N16" s="1">
        <f t="shared" si="8"/>
        <v>0</v>
      </c>
      <c r="O16" s="1">
        <f t="shared" si="9"/>
        <v>0</v>
      </c>
      <c r="P16" s="49">
        <v>2</v>
      </c>
      <c r="Q16" s="1">
        <f t="shared" si="10"/>
        <v>0</v>
      </c>
      <c r="R16" s="1">
        <f t="shared" si="11"/>
        <v>6</v>
      </c>
      <c r="S16" s="1">
        <f t="shared" si="12"/>
        <v>0</v>
      </c>
      <c r="T16" s="1">
        <f t="shared" si="13"/>
        <v>0</v>
      </c>
      <c r="U16" s="1">
        <f t="shared" si="14"/>
        <v>0</v>
      </c>
      <c r="V16" s="1">
        <f t="shared" si="15"/>
        <v>0</v>
      </c>
      <c r="W16" s="1"/>
      <c r="X16" s="24" t="s">
        <v>4</v>
      </c>
      <c r="Y16" s="1"/>
      <c r="Z16" s="67" t="s">
        <v>4</v>
      </c>
      <c r="AA16" s="68"/>
      <c r="AB16" s="68"/>
      <c r="AC16" s="69"/>
    </row>
    <row r="17" spans="1:29" ht="15.75" thickBot="1" x14ac:dyDescent="0.3">
      <c r="A17" s="33">
        <v>2</v>
      </c>
      <c r="B17" s="16" t="s">
        <v>13</v>
      </c>
      <c r="C17" s="20" t="s">
        <v>41</v>
      </c>
      <c r="D17" s="33">
        <v>4</v>
      </c>
      <c r="E17" s="14" t="s">
        <v>21</v>
      </c>
      <c r="F17" s="14">
        <f>IF(E17="Da",D17,0)</f>
        <v>4</v>
      </c>
      <c r="G17" s="1">
        <f t="shared" si="1"/>
        <v>0</v>
      </c>
      <c r="H17" s="1">
        <f t="shared" si="2"/>
        <v>0</v>
      </c>
      <c r="I17" s="1">
        <f t="shared" si="3"/>
        <v>0</v>
      </c>
      <c r="J17" s="1">
        <f t="shared" si="4"/>
        <v>4</v>
      </c>
      <c r="K17" s="1">
        <f t="shared" si="5"/>
        <v>0</v>
      </c>
      <c r="L17" s="1">
        <f t="shared" si="6"/>
        <v>0</v>
      </c>
      <c r="M17" s="1">
        <f t="shared" si="7"/>
        <v>0</v>
      </c>
      <c r="N17" s="1">
        <f t="shared" si="8"/>
        <v>0</v>
      </c>
      <c r="O17" s="1">
        <f t="shared" si="9"/>
        <v>0</v>
      </c>
      <c r="P17" s="49">
        <v>2</v>
      </c>
      <c r="Q17" s="1">
        <f t="shared" si="10"/>
        <v>0</v>
      </c>
      <c r="R17" s="1">
        <f t="shared" si="11"/>
        <v>4</v>
      </c>
      <c r="S17" s="1">
        <f t="shared" si="12"/>
        <v>0</v>
      </c>
      <c r="T17" s="1">
        <f t="shared" si="13"/>
        <v>0</v>
      </c>
      <c r="U17" s="1">
        <f t="shared" si="14"/>
        <v>0</v>
      </c>
      <c r="V17" s="1">
        <f t="shared" si="15"/>
        <v>0</v>
      </c>
      <c r="W17" s="1"/>
      <c r="X17" s="25" t="str">
        <f>IF(X15&gt;=25,"DA","NE")</f>
        <v>NE</v>
      </c>
      <c r="Y17" s="1"/>
      <c r="Z17" s="71" t="str">
        <f>IF(Z15&gt;=25,"DA","NE")</f>
        <v>DA</v>
      </c>
      <c r="AA17" s="72"/>
      <c r="AB17" s="72"/>
      <c r="AC17" s="73"/>
    </row>
    <row r="18" spans="1:29" ht="15" thickBot="1" x14ac:dyDescent="0.25">
      <c r="A18" s="33">
        <v>2</v>
      </c>
      <c r="B18" s="16" t="s">
        <v>9</v>
      </c>
      <c r="C18" s="17" t="s">
        <v>42</v>
      </c>
      <c r="D18" s="33">
        <v>4</v>
      </c>
      <c r="E18" s="14" t="s">
        <v>21</v>
      </c>
      <c r="F18" s="14">
        <f>IF(E18="Da",D18,0)</f>
        <v>4</v>
      </c>
      <c r="G18" s="1">
        <f t="shared" si="1"/>
        <v>0</v>
      </c>
      <c r="H18" s="1">
        <f t="shared" si="2"/>
        <v>0</v>
      </c>
      <c r="I18" s="1">
        <f t="shared" si="3"/>
        <v>4</v>
      </c>
      <c r="J18" s="1">
        <f t="shared" si="4"/>
        <v>0</v>
      </c>
      <c r="K18" s="1">
        <f t="shared" si="5"/>
        <v>0</v>
      </c>
      <c r="L18" s="1">
        <f t="shared" si="6"/>
        <v>0</v>
      </c>
      <c r="M18" s="1">
        <f t="shared" si="7"/>
        <v>0</v>
      </c>
      <c r="N18" s="1">
        <f t="shared" si="8"/>
        <v>0</v>
      </c>
      <c r="O18" s="1">
        <f t="shared" si="9"/>
        <v>0</v>
      </c>
      <c r="P18" s="49">
        <v>2</v>
      </c>
      <c r="Q18" s="1">
        <f t="shared" si="10"/>
        <v>0</v>
      </c>
      <c r="R18" s="1">
        <f t="shared" si="11"/>
        <v>4</v>
      </c>
      <c r="S18" s="1">
        <f t="shared" si="12"/>
        <v>0</v>
      </c>
      <c r="T18" s="1">
        <f t="shared" si="13"/>
        <v>0</v>
      </c>
      <c r="U18" s="1">
        <f t="shared" si="14"/>
        <v>0</v>
      </c>
      <c r="V18" s="1">
        <f t="shared" si="15"/>
        <v>0</v>
      </c>
      <c r="W18" s="1"/>
      <c r="Y18" s="1"/>
      <c r="Z18" s="1"/>
    </row>
    <row r="19" spans="1:29" x14ac:dyDescent="0.2">
      <c r="A19" s="33">
        <v>2</v>
      </c>
      <c r="B19" s="14" t="s">
        <v>7</v>
      </c>
      <c r="C19" s="15" t="s">
        <v>43</v>
      </c>
      <c r="D19" s="33">
        <v>5</v>
      </c>
      <c r="E19" s="14" t="s">
        <v>21</v>
      </c>
      <c r="F19" s="14">
        <f>IF(E19="Da",D19,0)</f>
        <v>5</v>
      </c>
      <c r="G19" s="1">
        <f t="shared" si="1"/>
        <v>5</v>
      </c>
      <c r="H19" s="1">
        <f t="shared" si="2"/>
        <v>0</v>
      </c>
      <c r="I19" s="1">
        <f t="shared" si="3"/>
        <v>0</v>
      </c>
      <c r="J19" s="1">
        <f t="shared" si="4"/>
        <v>0</v>
      </c>
      <c r="K19" s="1">
        <f t="shared" si="5"/>
        <v>0</v>
      </c>
      <c r="L19" s="1">
        <f t="shared" si="6"/>
        <v>0</v>
      </c>
      <c r="M19" s="1">
        <f t="shared" si="7"/>
        <v>0</v>
      </c>
      <c r="N19" s="1">
        <f t="shared" si="8"/>
        <v>0</v>
      </c>
      <c r="O19" s="1">
        <f t="shared" si="9"/>
        <v>0</v>
      </c>
      <c r="P19" s="49">
        <v>2</v>
      </c>
      <c r="Q19" s="1">
        <f t="shared" si="10"/>
        <v>0</v>
      </c>
      <c r="R19" s="1">
        <f t="shared" si="11"/>
        <v>5</v>
      </c>
      <c r="S19" s="1">
        <f t="shared" si="12"/>
        <v>0</v>
      </c>
      <c r="T19" s="1">
        <f t="shared" si="13"/>
        <v>0</v>
      </c>
      <c r="U19" s="1">
        <f t="shared" si="14"/>
        <v>0</v>
      </c>
      <c r="V19" s="1">
        <f t="shared" si="15"/>
        <v>0</v>
      </c>
      <c r="W19" s="1"/>
      <c r="X19" s="23" t="s">
        <v>17</v>
      </c>
      <c r="Y19" s="1"/>
      <c r="Z19" s="1"/>
    </row>
    <row r="20" spans="1:29" ht="15.75" thickBot="1" x14ac:dyDescent="0.3">
      <c r="A20" s="33">
        <v>2</v>
      </c>
      <c r="B20" s="14" t="s">
        <v>10</v>
      </c>
      <c r="C20" s="19" t="s">
        <v>44</v>
      </c>
      <c r="D20" s="33">
        <v>0</v>
      </c>
      <c r="E20" s="14" t="s">
        <v>21</v>
      </c>
      <c r="F20" s="14">
        <f>IF(E20="Da",D20,0)</f>
        <v>0</v>
      </c>
      <c r="G20" s="1">
        <f t="shared" si="1"/>
        <v>0</v>
      </c>
      <c r="H20" s="1">
        <f t="shared" si="2"/>
        <v>0</v>
      </c>
      <c r="I20" s="1">
        <f t="shared" si="3"/>
        <v>0</v>
      </c>
      <c r="J20" s="1">
        <f t="shared" si="4"/>
        <v>0</v>
      </c>
      <c r="K20" s="1">
        <f t="shared" si="5"/>
        <v>0</v>
      </c>
      <c r="L20" s="1">
        <f t="shared" si="6"/>
        <v>0</v>
      </c>
      <c r="M20" s="1">
        <f t="shared" si="7"/>
        <v>0</v>
      </c>
      <c r="N20" s="1">
        <f t="shared" si="8"/>
        <v>0</v>
      </c>
      <c r="O20" s="1">
        <f t="shared" si="9"/>
        <v>0</v>
      </c>
      <c r="P20" s="49">
        <v>2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1">
        <f t="shared" si="13"/>
        <v>0</v>
      </c>
      <c r="U20" s="1">
        <f t="shared" si="14"/>
        <v>0</v>
      </c>
      <c r="V20" s="1">
        <f t="shared" si="15"/>
        <v>0</v>
      </c>
      <c r="W20" s="1"/>
      <c r="X20" s="25">
        <f>SUM(S4:S84)</f>
        <v>22</v>
      </c>
      <c r="Y20" s="1"/>
      <c r="Z20" s="1"/>
    </row>
    <row r="21" spans="1:29" ht="18" x14ac:dyDescent="0.25">
      <c r="A21" s="16"/>
      <c r="B21" s="16"/>
      <c r="C21" s="51" t="s">
        <v>25</v>
      </c>
      <c r="D21" s="16"/>
      <c r="E21" s="14"/>
      <c r="F21" s="14"/>
      <c r="G21" s="1">
        <f t="shared" si="1"/>
        <v>0</v>
      </c>
      <c r="H21" s="1">
        <f t="shared" si="2"/>
        <v>0</v>
      </c>
      <c r="I21" s="1">
        <f t="shared" si="3"/>
        <v>0</v>
      </c>
      <c r="J21" s="1">
        <f t="shared" si="4"/>
        <v>0</v>
      </c>
      <c r="K21" s="1">
        <f t="shared" si="5"/>
        <v>0</v>
      </c>
      <c r="L21" s="1">
        <f t="shared" si="6"/>
        <v>0</v>
      </c>
      <c r="M21" s="1">
        <f t="shared" si="7"/>
        <v>0</v>
      </c>
      <c r="N21" s="1">
        <f t="shared" si="8"/>
        <v>0</v>
      </c>
      <c r="O21" s="1">
        <f t="shared" si="9"/>
        <v>0</v>
      </c>
      <c r="P21" s="49">
        <v>2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1">
        <f t="shared" si="13"/>
        <v>0</v>
      </c>
      <c r="U21" s="1">
        <f t="shared" si="14"/>
        <v>0</v>
      </c>
      <c r="V21" s="1">
        <f t="shared" si="15"/>
        <v>0</v>
      </c>
      <c r="W21" s="1"/>
      <c r="X21" s="24" t="s">
        <v>4</v>
      </c>
      <c r="Y21" s="1"/>
      <c r="Z21" s="1"/>
    </row>
    <row r="22" spans="1:29" ht="15.75" thickBot="1" x14ac:dyDescent="0.3">
      <c r="A22" s="33">
        <v>2</v>
      </c>
      <c r="B22" s="16" t="s">
        <v>10</v>
      </c>
      <c r="C22" s="19" t="s">
        <v>45</v>
      </c>
      <c r="D22" s="33">
        <v>3</v>
      </c>
      <c r="E22" s="49" t="s">
        <v>29</v>
      </c>
      <c r="F22" s="14">
        <f t="shared" ref="F22:F27" si="16">IF(E22="Da",D22,0)</f>
        <v>0</v>
      </c>
      <c r="G22" s="1">
        <f t="shared" si="1"/>
        <v>0</v>
      </c>
      <c r="H22" s="1">
        <f t="shared" si="2"/>
        <v>0</v>
      </c>
      <c r="I22" s="1">
        <f t="shared" si="3"/>
        <v>0</v>
      </c>
      <c r="J22" s="1">
        <f t="shared" si="4"/>
        <v>0</v>
      </c>
      <c r="K22" s="1">
        <f t="shared" si="5"/>
        <v>0</v>
      </c>
      <c r="L22" s="1">
        <f t="shared" si="6"/>
        <v>0</v>
      </c>
      <c r="M22" s="1">
        <f t="shared" si="7"/>
        <v>0</v>
      </c>
      <c r="N22" s="1">
        <f t="shared" si="8"/>
        <v>0</v>
      </c>
      <c r="O22" s="1">
        <f t="shared" si="9"/>
        <v>0</v>
      </c>
      <c r="P22" s="49">
        <v>2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1">
        <f t="shared" si="13"/>
        <v>0</v>
      </c>
      <c r="U22" s="1">
        <f t="shared" si="14"/>
        <v>0</v>
      </c>
      <c r="V22" s="1">
        <f t="shared" si="15"/>
        <v>0</v>
      </c>
      <c r="W22" s="1"/>
      <c r="X22" s="25" t="str">
        <f>IF(X20&gt;=25,"DA","NE")</f>
        <v>NE</v>
      </c>
      <c r="Y22" s="1"/>
      <c r="Z22" s="1"/>
    </row>
    <row r="23" spans="1:29" ht="15" thickBot="1" x14ac:dyDescent="0.25">
      <c r="A23" s="33">
        <v>2</v>
      </c>
      <c r="B23" s="16" t="s">
        <v>14</v>
      </c>
      <c r="C23" s="18" t="s">
        <v>46</v>
      </c>
      <c r="D23" s="33">
        <v>5</v>
      </c>
      <c r="E23" s="49" t="s">
        <v>29</v>
      </c>
      <c r="F23" s="14">
        <f t="shared" si="16"/>
        <v>0</v>
      </c>
      <c r="G23" s="1">
        <f t="shared" si="1"/>
        <v>0</v>
      </c>
      <c r="H23" s="1">
        <f t="shared" si="2"/>
        <v>0</v>
      </c>
      <c r="I23" s="1">
        <f t="shared" si="3"/>
        <v>0</v>
      </c>
      <c r="J23" s="1">
        <f t="shared" si="4"/>
        <v>0</v>
      </c>
      <c r="K23" s="1">
        <f t="shared" si="5"/>
        <v>0</v>
      </c>
      <c r="L23" s="1">
        <f t="shared" si="6"/>
        <v>0</v>
      </c>
      <c r="M23" s="1">
        <f t="shared" si="7"/>
        <v>0</v>
      </c>
      <c r="N23" s="1">
        <f t="shared" si="8"/>
        <v>0</v>
      </c>
      <c r="O23" s="1">
        <f t="shared" si="9"/>
        <v>0</v>
      </c>
      <c r="P23" s="49">
        <v>2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1">
        <f t="shared" si="13"/>
        <v>0</v>
      </c>
      <c r="U23" s="1">
        <f t="shared" si="14"/>
        <v>0</v>
      </c>
      <c r="V23" s="1">
        <f t="shared" si="15"/>
        <v>0</v>
      </c>
      <c r="W23" s="1"/>
      <c r="Y23" s="1"/>
      <c r="Z23" s="1"/>
    </row>
    <row r="24" spans="1:29" x14ac:dyDescent="0.2">
      <c r="A24" s="33">
        <v>2</v>
      </c>
      <c r="B24" s="16" t="s">
        <v>9</v>
      </c>
      <c r="C24" s="17" t="s">
        <v>47</v>
      </c>
      <c r="D24" s="33">
        <v>3</v>
      </c>
      <c r="E24" s="49" t="s">
        <v>29</v>
      </c>
      <c r="F24" s="14">
        <f t="shared" si="16"/>
        <v>0</v>
      </c>
      <c r="G24" s="1">
        <f t="shared" si="1"/>
        <v>0</v>
      </c>
      <c r="H24" s="1">
        <f t="shared" si="2"/>
        <v>0</v>
      </c>
      <c r="I24" s="1">
        <f t="shared" si="3"/>
        <v>0</v>
      </c>
      <c r="J24" s="1">
        <f t="shared" si="4"/>
        <v>0</v>
      </c>
      <c r="K24" s="1">
        <f t="shared" si="5"/>
        <v>0</v>
      </c>
      <c r="L24" s="1">
        <f t="shared" si="6"/>
        <v>0</v>
      </c>
      <c r="M24" s="1">
        <f t="shared" si="7"/>
        <v>0</v>
      </c>
      <c r="N24" s="1">
        <f t="shared" si="8"/>
        <v>0</v>
      </c>
      <c r="O24" s="1">
        <f t="shared" si="9"/>
        <v>0</v>
      </c>
      <c r="P24" s="49">
        <v>2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1">
        <f t="shared" si="13"/>
        <v>0</v>
      </c>
      <c r="U24" s="1">
        <f t="shared" si="14"/>
        <v>0</v>
      </c>
      <c r="V24" s="1">
        <f t="shared" si="15"/>
        <v>0</v>
      </c>
      <c r="W24" s="1"/>
      <c r="X24" s="23" t="s">
        <v>18</v>
      </c>
      <c r="Y24" s="1"/>
      <c r="Z24" s="1"/>
    </row>
    <row r="25" spans="1:29" ht="15.75" thickBot="1" x14ac:dyDescent="0.3">
      <c r="A25" s="33">
        <v>2</v>
      </c>
      <c r="B25" s="16" t="s">
        <v>10</v>
      </c>
      <c r="C25" s="19" t="s">
        <v>48</v>
      </c>
      <c r="D25" s="33">
        <v>3</v>
      </c>
      <c r="E25" s="49" t="s">
        <v>29</v>
      </c>
      <c r="F25" s="14">
        <f t="shared" si="16"/>
        <v>0</v>
      </c>
      <c r="G25" s="1">
        <f t="shared" si="1"/>
        <v>0</v>
      </c>
      <c r="H25" s="1">
        <f t="shared" si="2"/>
        <v>0</v>
      </c>
      <c r="I25" s="1">
        <f t="shared" si="3"/>
        <v>0</v>
      </c>
      <c r="J25" s="1">
        <f t="shared" si="4"/>
        <v>0</v>
      </c>
      <c r="K25" s="1">
        <f t="shared" si="5"/>
        <v>0</v>
      </c>
      <c r="L25" s="1">
        <f t="shared" si="6"/>
        <v>0</v>
      </c>
      <c r="M25" s="1">
        <f t="shared" si="7"/>
        <v>0</v>
      </c>
      <c r="N25" s="1">
        <f t="shared" si="8"/>
        <v>0</v>
      </c>
      <c r="O25" s="1">
        <f t="shared" si="9"/>
        <v>0</v>
      </c>
      <c r="P25" s="49">
        <v>2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1">
        <f t="shared" si="13"/>
        <v>0</v>
      </c>
      <c r="U25" s="1">
        <f t="shared" si="14"/>
        <v>0</v>
      </c>
      <c r="V25" s="1">
        <f t="shared" si="15"/>
        <v>0</v>
      </c>
      <c r="W25" s="1"/>
      <c r="X25" s="25">
        <f>SUM(T4:T84)</f>
        <v>17</v>
      </c>
      <c r="Y25" s="1"/>
      <c r="Z25" s="1"/>
    </row>
    <row r="26" spans="1:29" x14ac:dyDescent="0.2">
      <c r="A26" s="33">
        <v>2</v>
      </c>
      <c r="B26" s="16" t="s">
        <v>8</v>
      </c>
      <c r="C26" s="16" t="s">
        <v>49</v>
      </c>
      <c r="D26" s="33">
        <v>5</v>
      </c>
      <c r="E26" s="49" t="s">
        <v>29</v>
      </c>
      <c r="F26" s="14">
        <f t="shared" si="16"/>
        <v>0</v>
      </c>
      <c r="G26" s="1">
        <f t="shared" si="1"/>
        <v>0</v>
      </c>
      <c r="H26" s="1">
        <f t="shared" si="2"/>
        <v>0</v>
      </c>
      <c r="I26" s="1">
        <f t="shared" si="3"/>
        <v>0</v>
      </c>
      <c r="J26" s="1">
        <f t="shared" si="4"/>
        <v>0</v>
      </c>
      <c r="K26" s="1">
        <f t="shared" si="5"/>
        <v>0</v>
      </c>
      <c r="L26" s="1">
        <f t="shared" si="6"/>
        <v>0</v>
      </c>
      <c r="M26" s="1">
        <f t="shared" si="7"/>
        <v>0</v>
      </c>
      <c r="N26" s="1">
        <f t="shared" si="8"/>
        <v>0</v>
      </c>
      <c r="O26" s="1">
        <f t="shared" si="9"/>
        <v>0</v>
      </c>
      <c r="P26" s="49">
        <v>2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1">
        <f t="shared" si="13"/>
        <v>0</v>
      </c>
      <c r="U26" s="1">
        <f t="shared" si="14"/>
        <v>0</v>
      </c>
      <c r="V26" s="1">
        <f t="shared" si="15"/>
        <v>0</v>
      </c>
      <c r="W26" s="1"/>
      <c r="X26" s="24" t="s">
        <v>4</v>
      </c>
      <c r="Y26" s="1"/>
      <c r="Z26" s="1"/>
    </row>
    <row r="27" spans="1:29" ht="18.75" thickBot="1" x14ac:dyDescent="0.3">
      <c r="A27" s="16"/>
      <c r="B27" s="16"/>
      <c r="C27" s="46"/>
      <c r="D27" s="16"/>
      <c r="E27" s="14"/>
      <c r="F27" s="14">
        <f t="shared" si="16"/>
        <v>0</v>
      </c>
      <c r="G27" s="1">
        <f t="shared" si="1"/>
        <v>0</v>
      </c>
      <c r="H27" s="1">
        <f t="shared" si="2"/>
        <v>0</v>
      </c>
      <c r="I27" s="1">
        <f t="shared" si="3"/>
        <v>0</v>
      </c>
      <c r="J27" s="1">
        <f t="shared" si="4"/>
        <v>0</v>
      </c>
      <c r="K27" s="1">
        <f t="shared" si="5"/>
        <v>0</v>
      </c>
      <c r="L27" s="1">
        <f t="shared" si="6"/>
        <v>0</v>
      </c>
      <c r="M27" s="1">
        <f t="shared" si="7"/>
        <v>0</v>
      </c>
      <c r="N27" s="1">
        <f t="shared" si="8"/>
        <v>0</v>
      </c>
      <c r="O27" s="1">
        <f t="shared" si="9"/>
        <v>0</v>
      </c>
      <c r="P27" s="49"/>
      <c r="Q27" s="1">
        <f t="shared" si="10"/>
        <v>0</v>
      </c>
      <c r="R27" s="1">
        <f t="shared" si="11"/>
        <v>0</v>
      </c>
      <c r="S27" s="1">
        <f t="shared" si="12"/>
        <v>0</v>
      </c>
      <c r="T27" s="1">
        <f t="shared" si="13"/>
        <v>0</v>
      </c>
      <c r="U27" s="1">
        <f t="shared" si="14"/>
        <v>0</v>
      </c>
      <c r="V27" s="1">
        <f t="shared" si="15"/>
        <v>0</v>
      </c>
      <c r="W27" s="1"/>
      <c r="X27" s="25" t="str">
        <f>IF(X25&gt;=25,"DA","NE")</f>
        <v>NE</v>
      </c>
      <c r="Y27" s="1"/>
      <c r="Z27" s="1"/>
    </row>
    <row r="28" spans="1:29" ht="18" x14ac:dyDescent="0.25">
      <c r="A28" s="16"/>
      <c r="B28" s="16"/>
      <c r="C28" s="51" t="s">
        <v>26</v>
      </c>
      <c r="D28" s="16"/>
      <c r="E28" s="14"/>
      <c r="F28" s="14"/>
      <c r="G28" s="1">
        <f t="shared" si="1"/>
        <v>0</v>
      </c>
      <c r="H28" s="1">
        <f t="shared" si="2"/>
        <v>0</v>
      </c>
      <c r="I28" s="1">
        <f t="shared" si="3"/>
        <v>0</v>
      </c>
      <c r="J28" s="1">
        <f t="shared" si="4"/>
        <v>0</v>
      </c>
      <c r="K28" s="1">
        <f t="shared" si="5"/>
        <v>0</v>
      </c>
      <c r="L28" s="1">
        <f t="shared" si="6"/>
        <v>0</v>
      </c>
      <c r="M28" s="1">
        <f t="shared" si="7"/>
        <v>0</v>
      </c>
      <c r="N28" s="1">
        <f t="shared" si="8"/>
        <v>0</v>
      </c>
      <c r="O28" s="1">
        <f t="shared" si="9"/>
        <v>0</v>
      </c>
      <c r="P28" s="49"/>
      <c r="Q28" s="1">
        <f t="shared" si="10"/>
        <v>0</v>
      </c>
      <c r="R28" s="1">
        <f t="shared" si="11"/>
        <v>0</v>
      </c>
      <c r="S28" s="1">
        <f t="shared" si="12"/>
        <v>0</v>
      </c>
      <c r="T28" s="1">
        <f t="shared" si="13"/>
        <v>0</v>
      </c>
      <c r="U28" s="1">
        <f t="shared" si="14"/>
        <v>0</v>
      </c>
      <c r="V28" s="1">
        <f t="shared" si="15"/>
        <v>0</v>
      </c>
      <c r="W28" s="1"/>
      <c r="Y28" s="1"/>
      <c r="Z28" s="1"/>
    </row>
    <row r="29" spans="1:29" x14ac:dyDescent="0.2">
      <c r="A29" s="16">
        <v>3</v>
      </c>
      <c r="B29" s="16" t="s">
        <v>14</v>
      </c>
      <c r="C29" s="18" t="s">
        <v>50</v>
      </c>
      <c r="D29" s="16">
        <v>6</v>
      </c>
      <c r="E29" s="14" t="s">
        <v>21</v>
      </c>
      <c r="F29" s="14">
        <f>IF(E29="Da",D29,0)</f>
        <v>6</v>
      </c>
      <c r="G29" s="1">
        <f t="shared" si="1"/>
        <v>0</v>
      </c>
      <c r="H29" s="1">
        <f t="shared" si="2"/>
        <v>0</v>
      </c>
      <c r="I29" s="1">
        <f t="shared" si="3"/>
        <v>0</v>
      </c>
      <c r="J29" s="1">
        <f t="shared" si="4"/>
        <v>0</v>
      </c>
      <c r="K29" s="1">
        <f t="shared" si="5"/>
        <v>0</v>
      </c>
      <c r="L29" s="1">
        <f t="shared" si="6"/>
        <v>6</v>
      </c>
      <c r="M29" s="1">
        <f t="shared" si="7"/>
        <v>0</v>
      </c>
      <c r="N29" s="1">
        <f t="shared" si="8"/>
        <v>0</v>
      </c>
      <c r="O29" s="1">
        <f t="shared" si="9"/>
        <v>0</v>
      </c>
      <c r="P29" s="49">
        <v>3</v>
      </c>
      <c r="Q29" s="1">
        <f t="shared" si="10"/>
        <v>0</v>
      </c>
      <c r="R29" s="1">
        <f t="shared" si="11"/>
        <v>0</v>
      </c>
      <c r="S29" s="1">
        <f t="shared" si="12"/>
        <v>6</v>
      </c>
      <c r="T29" s="1">
        <f t="shared" si="13"/>
        <v>0</v>
      </c>
      <c r="U29" s="1">
        <f t="shared" si="14"/>
        <v>0</v>
      </c>
      <c r="V29" s="1">
        <f t="shared" si="15"/>
        <v>0</v>
      </c>
      <c r="W29" s="1"/>
      <c r="Y29" s="1"/>
      <c r="Z29" s="1"/>
    </row>
    <row r="30" spans="1:29" x14ac:dyDescent="0.2">
      <c r="A30" s="16">
        <v>3</v>
      </c>
      <c r="B30" s="16" t="s">
        <v>12</v>
      </c>
      <c r="C30" s="21" t="s">
        <v>51</v>
      </c>
      <c r="D30" s="16">
        <v>5</v>
      </c>
      <c r="E30" s="14" t="s">
        <v>21</v>
      </c>
      <c r="F30" s="14">
        <f>IF(E30="Da",D30,0)</f>
        <v>5</v>
      </c>
      <c r="G30" s="1">
        <f t="shared" si="1"/>
        <v>0</v>
      </c>
      <c r="H30" s="1">
        <f t="shared" si="2"/>
        <v>0</v>
      </c>
      <c r="I30" s="1">
        <f t="shared" si="3"/>
        <v>0</v>
      </c>
      <c r="J30" s="1">
        <f t="shared" si="4"/>
        <v>0</v>
      </c>
      <c r="K30" s="1">
        <f t="shared" si="5"/>
        <v>0</v>
      </c>
      <c r="L30" s="1">
        <f t="shared" si="6"/>
        <v>0</v>
      </c>
      <c r="M30" s="1">
        <f t="shared" si="7"/>
        <v>5</v>
      </c>
      <c r="N30" s="1">
        <f t="shared" si="8"/>
        <v>0</v>
      </c>
      <c r="O30" s="1">
        <f t="shared" si="9"/>
        <v>0</v>
      </c>
      <c r="P30" s="49">
        <v>3</v>
      </c>
      <c r="Q30" s="1">
        <f t="shared" si="10"/>
        <v>0</v>
      </c>
      <c r="R30" s="1">
        <f t="shared" si="11"/>
        <v>0</v>
      </c>
      <c r="S30" s="1">
        <f t="shared" si="12"/>
        <v>5</v>
      </c>
      <c r="T30" s="1">
        <f t="shared" si="13"/>
        <v>0</v>
      </c>
      <c r="U30" s="1">
        <f t="shared" si="14"/>
        <v>0</v>
      </c>
      <c r="V30" s="1">
        <f t="shared" si="15"/>
        <v>0</v>
      </c>
      <c r="W30" s="1"/>
      <c r="Y30" s="1"/>
      <c r="Z30" s="1"/>
    </row>
    <row r="31" spans="1:29" x14ac:dyDescent="0.2">
      <c r="A31" s="16">
        <v>3</v>
      </c>
      <c r="B31" s="16" t="s">
        <v>7</v>
      </c>
      <c r="C31" s="15" t="s">
        <v>52</v>
      </c>
      <c r="D31" s="16">
        <v>5</v>
      </c>
      <c r="E31" s="14" t="s">
        <v>21</v>
      </c>
      <c r="F31" s="14">
        <f>IF(E31="Da",D31,0)</f>
        <v>5</v>
      </c>
      <c r="G31" s="1">
        <f t="shared" si="1"/>
        <v>5</v>
      </c>
      <c r="H31" s="1">
        <f t="shared" si="2"/>
        <v>0</v>
      </c>
      <c r="I31" s="1">
        <f t="shared" si="3"/>
        <v>0</v>
      </c>
      <c r="J31" s="1">
        <f t="shared" si="4"/>
        <v>0</v>
      </c>
      <c r="K31" s="1">
        <f t="shared" si="5"/>
        <v>0</v>
      </c>
      <c r="L31" s="1">
        <f t="shared" si="6"/>
        <v>0</v>
      </c>
      <c r="M31" s="1">
        <f t="shared" si="7"/>
        <v>0</v>
      </c>
      <c r="N31" s="1">
        <f t="shared" si="8"/>
        <v>0</v>
      </c>
      <c r="O31" s="1">
        <f t="shared" si="9"/>
        <v>0</v>
      </c>
      <c r="P31" s="49">
        <v>3</v>
      </c>
      <c r="Q31" s="1">
        <f t="shared" si="10"/>
        <v>0</v>
      </c>
      <c r="R31" s="1">
        <f t="shared" si="11"/>
        <v>0</v>
      </c>
      <c r="S31" s="1">
        <f t="shared" si="12"/>
        <v>5</v>
      </c>
      <c r="T31" s="1">
        <f t="shared" si="13"/>
        <v>0</v>
      </c>
      <c r="U31" s="1">
        <f t="shared" si="14"/>
        <v>0</v>
      </c>
      <c r="V31" s="1">
        <f t="shared" si="15"/>
        <v>0</v>
      </c>
      <c r="W31" s="1"/>
      <c r="Y31" s="1"/>
      <c r="Z31" s="1"/>
    </row>
    <row r="32" spans="1:29" x14ac:dyDescent="0.2">
      <c r="A32" s="16">
        <v>3</v>
      </c>
      <c r="B32" s="16" t="s">
        <v>7</v>
      </c>
      <c r="C32" s="15" t="s">
        <v>53</v>
      </c>
      <c r="D32" s="16">
        <v>6</v>
      </c>
      <c r="E32" s="14" t="s">
        <v>21</v>
      </c>
      <c r="F32" s="14">
        <f>IF(E32="Da",D32,0)</f>
        <v>6</v>
      </c>
      <c r="G32" s="1">
        <f t="shared" si="1"/>
        <v>6</v>
      </c>
      <c r="H32" s="1">
        <f t="shared" si="2"/>
        <v>0</v>
      </c>
      <c r="I32" s="1">
        <f t="shared" si="3"/>
        <v>0</v>
      </c>
      <c r="J32" s="1">
        <f t="shared" si="4"/>
        <v>0</v>
      </c>
      <c r="K32" s="1">
        <f t="shared" si="5"/>
        <v>0</v>
      </c>
      <c r="L32" s="1">
        <f t="shared" si="6"/>
        <v>0</v>
      </c>
      <c r="M32" s="1">
        <f t="shared" si="7"/>
        <v>0</v>
      </c>
      <c r="N32" s="1">
        <f t="shared" si="8"/>
        <v>0</v>
      </c>
      <c r="O32" s="1">
        <f t="shared" si="9"/>
        <v>0</v>
      </c>
      <c r="P32" s="49">
        <v>3</v>
      </c>
      <c r="Q32" s="1">
        <f t="shared" si="10"/>
        <v>0</v>
      </c>
      <c r="R32" s="1">
        <f t="shared" si="11"/>
        <v>0</v>
      </c>
      <c r="S32" s="1">
        <f t="shared" si="12"/>
        <v>6</v>
      </c>
      <c r="T32" s="1">
        <f t="shared" si="13"/>
        <v>0</v>
      </c>
      <c r="U32" s="1">
        <f t="shared" si="14"/>
        <v>0</v>
      </c>
      <c r="V32" s="1">
        <f t="shared" si="15"/>
        <v>0</v>
      </c>
      <c r="W32" s="1"/>
      <c r="X32" s="1"/>
      <c r="Y32" s="1"/>
      <c r="Z32" s="1"/>
    </row>
    <row r="33" spans="1:26" x14ac:dyDescent="0.2">
      <c r="A33" s="16">
        <v>3</v>
      </c>
      <c r="B33" s="16" t="s">
        <v>10</v>
      </c>
      <c r="C33" s="19" t="s">
        <v>54</v>
      </c>
      <c r="D33" s="16">
        <v>0</v>
      </c>
      <c r="E33" s="14" t="s">
        <v>21</v>
      </c>
      <c r="F33" s="14">
        <f>IF(E33="Da",D33,0)</f>
        <v>0</v>
      </c>
      <c r="G33" s="1">
        <f t="shared" si="1"/>
        <v>0</v>
      </c>
      <c r="H33" s="1">
        <f t="shared" si="2"/>
        <v>0</v>
      </c>
      <c r="I33" s="1">
        <f t="shared" si="3"/>
        <v>0</v>
      </c>
      <c r="J33" s="1">
        <f t="shared" si="4"/>
        <v>0</v>
      </c>
      <c r="K33" s="1">
        <f t="shared" si="5"/>
        <v>0</v>
      </c>
      <c r="L33" s="1">
        <f t="shared" si="6"/>
        <v>0</v>
      </c>
      <c r="M33" s="1">
        <f t="shared" si="7"/>
        <v>0</v>
      </c>
      <c r="N33" s="1">
        <f t="shared" si="8"/>
        <v>0</v>
      </c>
      <c r="O33" s="1">
        <f t="shared" si="9"/>
        <v>0</v>
      </c>
      <c r="P33" s="49">
        <v>3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1">
        <f t="shared" si="13"/>
        <v>0</v>
      </c>
      <c r="U33" s="1">
        <f t="shared" si="14"/>
        <v>0</v>
      </c>
      <c r="V33" s="1">
        <f t="shared" si="15"/>
        <v>0</v>
      </c>
      <c r="W33" s="1"/>
      <c r="X33" s="1"/>
      <c r="Y33" s="1"/>
      <c r="Z33" s="1"/>
    </row>
    <row r="34" spans="1:26" ht="18" x14ac:dyDescent="0.25">
      <c r="A34" s="16"/>
      <c r="B34" s="16"/>
      <c r="C34" s="51" t="s">
        <v>27</v>
      </c>
      <c r="D34" s="16"/>
      <c r="E34" s="14"/>
      <c r="F34" s="14"/>
      <c r="G34" s="1">
        <f t="shared" si="1"/>
        <v>0</v>
      </c>
      <c r="H34" s="1">
        <f t="shared" si="2"/>
        <v>0</v>
      </c>
      <c r="I34" s="1">
        <f t="shared" si="3"/>
        <v>0</v>
      </c>
      <c r="J34" s="1">
        <f t="shared" si="4"/>
        <v>0</v>
      </c>
      <c r="K34" s="1">
        <f t="shared" si="5"/>
        <v>0</v>
      </c>
      <c r="L34" s="1">
        <f t="shared" si="6"/>
        <v>0</v>
      </c>
      <c r="M34" s="1">
        <f t="shared" si="7"/>
        <v>0</v>
      </c>
      <c r="N34" s="1">
        <f t="shared" si="8"/>
        <v>0</v>
      </c>
      <c r="O34" s="1">
        <f t="shared" si="9"/>
        <v>0</v>
      </c>
      <c r="P34" s="49"/>
      <c r="Q34" s="1">
        <f t="shared" si="10"/>
        <v>0</v>
      </c>
      <c r="R34" s="1">
        <f t="shared" si="11"/>
        <v>0</v>
      </c>
      <c r="S34" s="1">
        <f t="shared" si="12"/>
        <v>0</v>
      </c>
      <c r="T34" s="1">
        <f t="shared" si="13"/>
        <v>0</v>
      </c>
      <c r="U34" s="1">
        <f t="shared" si="14"/>
        <v>0</v>
      </c>
      <c r="V34" s="1">
        <f t="shared" si="15"/>
        <v>0</v>
      </c>
      <c r="W34" s="1"/>
      <c r="X34" s="1"/>
      <c r="Y34" s="1"/>
      <c r="Z34" s="1"/>
    </row>
    <row r="35" spans="1:26" x14ac:dyDescent="0.2">
      <c r="A35" s="16">
        <v>3</v>
      </c>
      <c r="B35" s="16" t="s">
        <v>13</v>
      </c>
      <c r="C35" s="20" t="s">
        <v>55</v>
      </c>
      <c r="D35" s="16">
        <v>4</v>
      </c>
      <c r="E35" s="49" t="s">
        <v>29</v>
      </c>
      <c r="F35" s="14">
        <f t="shared" ref="F35:F41" si="17">IF(E35="Da",D35,0)</f>
        <v>0</v>
      </c>
      <c r="G35" s="1">
        <f t="shared" si="1"/>
        <v>0</v>
      </c>
      <c r="H35" s="1">
        <f t="shared" si="2"/>
        <v>0</v>
      </c>
      <c r="I35" s="1">
        <f t="shared" si="3"/>
        <v>0</v>
      </c>
      <c r="J35" s="1">
        <f t="shared" si="4"/>
        <v>0</v>
      </c>
      <c r="K35" s="1">
        <f t="shared" si="5"/>
        <v>0</v>
      </c>
      <c r="L35" s="1">
        <f t="shared" si="6"/>
        <v>0</v>
      </c>
      <c r="M35" s="1">
        <f t="shared" si="7"/>
        <v>0</v>
      </c>
      <c r="N35" s="1">
        <f t="shared" si="8"/>
        <v>0</v>
      </c>
      <c r="O35" s="1">
        <f t="shared" si="9"/>
        <v>0</v>
      </c>
      <c r="P35" s="49">
        <v>3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1">
        <f t="shared" si="13"/>
        <v>0</v>
      </c>
      <c r="U35" s="1">
        <f t="shared" si="14"/>
        <v>0</v>
      </c>
      <c r="V35" s="1">
        <f t="shared" si="15"/>
        <v>0</v>
      </c>
      <c r="W35" s="1"/>
      <c r="X35" s="1"/>
      <c r="Y35" s="1"/>
      <c r="Z35" s="1"/>
    </row>
    <row r="36" spans="1:26" x14ac:dyDescent="0.2">
      <c r="A36" s="16">
        <v>3</v>
      </c>
      <c r="B36" s="16" t="s">
        <v>8</v>
      </c>
      <c r="C36" s="16" t="s">
        <v>56</v>
      </c>
      <c r="D36" s="16">
        <v>5</v>
      </c>
      <c r="E36" s="49" t="s">
        <v>29</v>
      </c>
      <c r="F36" s="14">
        <f t="shared" si="17"/>
        <v>0</v>
      </c>
      <c r="G36" s="1">
        <f t="shared" ref="G36:G67" si="18">IF(AND($B36="RI",$E36="Da"),$D36,0)</f>
        <v>0</v>
      </c>
      <c r="H36" s="1">
        <f t="shared" ref="H36:H67" si="19">IF(AND($B36="TO",$E36="Da"),$D36,0)</f>
        <v>0</v>
      </c>
      <c r="I36" s="1">
        <f t="shared" ref="I36:I67" si="20">IF(AND($B36="OU",$E36="Da"),$D36,0)</f>
        <v>0</v>
      </c>
      <c r="J36" s="1">
        <f t="shared" ref="J36:J67" si="21">IF(AND($B36="UP",$E36="Da"),$D36,0)</f>
        <v>0</v>
      </c>
      <c r="K36" s="1">
        <f t="shared" ref="K36:K67" si="22">IF(AND($B36="PP",$E36="Da"),$D36,0)</f>
        <v>0</v>
      </c>
      <c r="L36" s="1">
        <f t="shared" ref="L36:L67" si="23">IF(AND($B36="TOS",$E36="Da"),$D36,0)</f>
        <v>0</v>
      </c>
      <c r="M36" s="1">
        <f t="shared" ref="M36:M67" si="24">IF(AND($B36="SP",$E36="Da"),$D36,0)</f>
        <v>0</v>
      </c>
      <c r="N36" s="1">
        <f t="shared" ref="N36:N67" si="25">IF(AND($B36="OP",$E36="Da"),$D36,0)</f>
        <v>0</v>
      </c>
      <c r="O36" s="1">
        <f t="shared" ref="O36:O67" si="26">IF(AND($B36="YSR",$E36="Da"),$D36,0)</f>
        <v>0</v>
      </c>
      <c r="P36" s="49">
        <v>3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1">
        <f t="shared" si="13"/>
        <v>0</v>
      </c>
      <c r="U36" s="1">
        <f t="shared" si="14"/>
        <v>0</v>
      </c>
      <c r="V36" s="1">
        <f t="shared" si="15"/>
        <v>0</v>
      </c>
      <c r="W36" s="1"/>
      <c r="X36" s="1"/>
      <c r="Y36" s="1"/>
      <c r="Z36" s="1"/>
    </row>
    <row r="37" spans="1:26" x14ac:dyDescent="0.2">
      <c r="A37" s="16">
        <v>3</v>
      </c>
      <c r="B37" s="16" t="s">
        <v>13</v>
      </c>
      <c r="C37" s="20" t="s">
        <v>57</v>
      </c>
      <c r="D37" s="16">
        <v>3</v>
      </c>
      <c r="E37" s="49" t="s">
        <v>29</v>
      </c>
      <c r="F37" s="14">
        <f t="shared" si="17"/>
        <v>0</v>
      </c>
      <c r="G37" s="1">
        <f t="shared" si="18"/>
        <v>0</v>
      </c>
      <c r="H37" s="1">
        <f t="shared" si="19"/>
        <v>0</v>
      </c>
      <c r="I37" s="1">
        <f t="shared" si="20"/>
        <v>0</v>
      </c>
      <c r="J37" s="1">
        <f t="shared" si="21"/>
        <v>0</v>
      </c>
      <c r="K37" s="1">
        <f t="shared" si="22"/>
        <v>0</v>
      </c>
      <c r="L37" s="1">
        <f t="shared" si="23"/>
        <v>0</v>
      </c>
      <c r="M37" s="1">
        <f t="shared" si="24"/>
        <v>0</v>
      </c>
      <c r="N37" s="1">
        <f t="shared" si="25"/>
        <v>0</v>
      </c>
      <c r="O37" s="1">
        <f t="shared" si="26"/>
        <v>0</v>
      </c>
      <c r="P37" s="49">
        <v>3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1">
        <f t="shared" si="13"/>
        <v>0</v>
      </c>
      <c r="U37" s="1">
        <f t="shared" si="14"/>
        <v>0</v>
      </c>
      <c r="V37" s="1">
        <f t="shared" si="15"/>
        <v>0</v>
      </c>
      <c r="W37" s="1"/>
      <c r="X37" s="1"/>
      <c r="Y37" s="1"/>
      <c r="Z37" s="1"/>
    </row>
    <row r="38" spans="1:26" x14ac:dyDescent="0.2">
      <c r="A38" s="16">
        <v>3</v>
      </c>
      <c r="B38" s="16" t="s">
        <v>9</v>
      </c>
      <c r="C38" s="17" t="s">
        <v>58</v>
      </c>
      <c r="D38" s="16">
        <v>4</v>
      </c>
      <c r="E38" s="49" t="s">
        <v>29</v>
      </c>
      <c r="F38" s="14">
        <f t="shared" si="17"/>
        <v>0</v>
      </c>
      <c r="G38" s="1">
        <f t="shared" si="18"/>
        <v>0</v>
      </c>
      <c r="H38" s="1">
        <f t="shared" si="19"/>
        <v>0</v>
      </c>
      <c r="I38" s="1">
        <f t="shared" si="20"/>
        <v>0</v>
      </c>
      <c r="J38" s="1">
        <f t="shared" si="21"/>
        <v>0</v>
      </c>
      <c r="K38" s="1">
        <f t="shared" si="22"/>
        <v>0</v>
      </c>
      <c r="L38" s="1">
        <f t="shared" si="23"/>
        <v>0</v>
      </c>
      <c r="M38" s="1">
        <f t="shared" si="24"/>
        <v>0</v>
      </c>
      <c r="N38" s="1">
        <f t="shared" si="25"/>
        <v>0</v>
      </c>
      <c r="O38" s="1">
        <f t="shared" si="26"/>
        <v>0</v>
      </c>
      <c r="P38" s="49">
        <v>3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1">
        <f t="shared" si="13"/>
        <v>0</v>
      </c>
      <c r="U38" s="1">
        <f t="shared" si="14"/>
        <v>0</v>
      </c>
      <c r="V38" s="1">
        <f t="shared" si="15"/>
        <v>0</v>
      </c>
      <c r="W38" s="1"/>
      <c r="Y38" s="1"/>
      <c r="Z38" s="1"/>
    </row>
    <row r="39" spans="1:26" x14ac:dyDescent="0.2">
      <c r="A39" s="16">
        <v>3</v>
      </c>
      <c r="B39" s="16" t="s">
        <v>10</v>
      </c>
      <c r="C39" s="19" t="s">
        <v>59</v>
      </c>
      <c r="D39" s="16">
        <v>3</v>
      </c>
      <c r="E39" s="49" t="s">
        <v>29</v>
      </c>
      <c r="F39" s="14">
        <f t="shared" si="17"/>
        <v>0</v>
      </c>
      <c r="G39" s="1">
        <f t="shared" si="18"/>
        <v>0</v>
      </c>
      <c r="H39" s="1">
        <f t="shared" si="19"/>
        <v>0</v>
      </c>
      <c r="I39" s="1">
        <f t="shared" si="20"/>
        <v>0</v>
      </c>
      <c r="J39" s="1">
        <f t="shared" si="21"/>
        <v>0</v>
      </c>
      <c r="K39" s="1">
        <f t="shared" si="22"/>
        <v>0</v>
      </c>
      <c r="L39" s="1">
        <f t="shared" si="23"/>
        <v>0</v>
      </c>
      <c r="M39" s="1">
        <f t="shared" si="24"/>
        <v>0</v>
      </c>
      <c r="N39" s="1">
        <f t="shared" si="25"/>
        <v>0</v>
      </c>
      <c r="O39" s="1">
        <f t="shared" si="26"/>
        <v>0</v>
      </c>
      <c r="P39" s="49">
        <v>3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1">
        <f t="shared" si="13"/>
        <v>0</v>
      </c>
      <c r="U39" s="1">
        <f t="shared" si="14"/>
        <v>0</v>
      </c>
      <c r="V39" s="1">
        <f t="shared" si="15"/>
        <v>0</v>
      </c>
      <c r="W39" s="1"/>
      <c r="Y39" s="1"/>
      <c r="Z39" s="1"/>
    </row>
    <row r="40" spans="1:26" x14ac:dyDescent="0.2">
      <c r="A40" s="16">
        <v>3</v>
      </c>
      <c r="B40" s="16" t="s">
        <v>10</v>
      </c>
      <c r="C40" s="19" t="s">
        <v>60</v>
      </c>
      <c r="D40" s="16">
        <v>3</v>
      </c>
      <c r="E40" s="49" t="s">
        <v>29</v>
      </c>
      <c r="F40" s="14">
        <f t="shared" si="17"/>
        <v>0</v>
      </c>
      <c r="G40" s="1">
        <f t="shared" si="18"/>
        <v>0</v>
      </c>
      <c r="H40" s="1">
        <f t="shared" si="19"/>
        <v>0</v>
      </c>
      <c r="I40" s="1">
        <f t="shared" si="20"/>
        <v>0</v>
      </c>
      <c r="J40" s="1">
        <f t="shared" si="21"/>
        <v>0</v>
      </c>
      <c r="K40" s="1">
        <f t="shared" si="22"/>
        <v>0</v>
      </c>
      <c r="L40" s="1">
        <f t="shared" si="23"/>
        <v>0</v>
      </c>
      <c r="M40" s="1">
        <f t="shared" si="24"/>
        <v>0</v>
      </c>
      <c r="N40" s="1">
        <f t="shared" si="25"/>
        <v>0</v>
      </c>
      <c r="O40" s="1">
        <f t="shared" si="26"/>
        <v>0</v>
      </c>
      <c r="P40" s="49">
        <v>3</v>
      </c>
      <c r="Q40" s="1">
        <f t="shared" si="10"/>
        <v>0</v>
      </c>
      <c r="R40" s="1">
        <f t="shared" si="11"/>
        <v>0</v>
      </c>
      <c r="S40" s="1">
        <f t="shared" si="12"/>
        <v>0</v>
      </c>
      <c r="T40" s="1">
        <f t="shared" si="13"/>
        <v>0</v>
      </c>
      <c r="U40" s="1">
        <f t="shared" si="14"/>
        <v>0</v>
      </c>
      <c r="V40" s="1">
        <f t="shared" si="15"/>
        <v>0</v>
      </c>
      <c r="W40" s="1"/>
      <c r="Y40" s="1"/>
      <c r="Z40" s="1"/>
    </row>
    <row r="41" spans="1:26" x14ac:dyDescent="0.2">
      <c r="A41" s="16">
        <v>3</v>
      </c>
      <c r="B41" s="16" t="s">
        <v>7</v>
      </c>
      <c r="C41" s="15" t="s">
        <v>61</v>
      </c>
      <c r="D41" s="16">
        <v>5</v>
      </c>
      <c r="E41" s="49" t="s">
        <v>29</v>
      </c>
      <c r="F41" s="14">
        <f t="shared" si="17"/>
        <v>0</v>
      </c>
      <c r="G41" s="1">
        <f t="shared" si="18"/>
        <v>0</v>
      </c>
      <c r="H41" s="1">
        <f t="shared" si="19"/>
        <v>0</v>
      </c>
      <c r="I41" s="1">
        <f t="shared" si="20"/>
        <v>0</v>
      </c>
      <c r="J41" s="1">
        <f t="shared" si="21"/>
        <v>0</v>
      </c>
      <c r="K41" s="1">
        <f t="shared" si="22"/>
        <v>0</v>
      </c>
      <c r="L41" s="1">
        <f t="shared" si="23"/>
        <v>0</v>
      </c>
      <c r="M41" s="1">
        <f t="shared" si="24"/>
        <v>0</v>
      </c>
      <c r="N41" s="1">
        <f t="shared" si="25"/>
        <v>0</v>
      </c>
      <c r="O41" s="1">
        <f t="shared" si="26"/>
        <v>0</v>
      </c>
      <c r="P41" s="49">
        <v>3</v>
      </c>
      <c r="Q41" s="1">
        <f t="shared" si="10"/>
        <v>0</v>
      </c>
      <c r="R41" s="1">
        <f t="shared" si="11"/>
        <v>0</v>
      </c>
      <c r="S41" s="1">
        <f t="shared" si="12"/>
        <v>0</v>
      </c>
      <c r="T41" s="1">
        <f t="shared" si="13"/>
        <v>0</v>
      </c>
      <c r="U41" s="1">
        <f t="shared" si="14"/>
        <v>0</v>
      </c>
      <c r="V41" s="1">
        <f t="shared" si="15"/>
        <v>0</v>
      </c>
      <c r="W41" s="1"/>
      <c r="Y41" s="1"/>
      <c r="Z41" s="1"/>
    </row>
    <row r="42" spans="1:26" ht="18" x14ac:dyDescent="0.25">
      <c r="A42" s="16"/>
      <c r="B42" s="16"/>
      <c r="C42" s="46"/>
      <c r="D42" s="16"/>
      <c r="E42" s="14"/>
      <c r="F42" s="14"/>
      <c r="G42" s="1">
        <f t="shared" si="18"/>
        <v>0</v>
      </c>
      <c r="H42" s="1">
        <f t="shared" si="19"/>
        <v>0</v>
      </c>
      <c r="I42" s="1">
        <f t="shared" si="20"/>
        <v>0</v>
      </c>
      <c r="J42" s="1">
        <f t="shared" si="21"/>
        <v>0</v>
      </c>
      <c r="K42" s="1">
        <f t="shared" si="22"/>
        <v>0</v>
      </c>
      <c r="L42" s="1">
        <f t="shared" si="23"/>
        <v>0</v>
      </c>
      <c r="M42" s="1">
        <f t="shared" si="24"/>
        <v>0</v>
      </c>
      <c r="N42" s="1">
        <f t="shared" si="25"/>
        <v>0</v>
      </c>
      <c r="O42" s="1">
        <f t="shared" si="26"/>
        <v>0</v>
      </c>
      <c r="P42" s="49"/>
      <c r="Q42" s="1">
        <f t="shared" si="10"/>
        <v>0</v>
      </c>
      <c r="R42" s="1">
        <f t="shared" si="11"/>
        <v>0</v>
      </c>
      <c r="S42" s="1">
        <f t="shared" si="12"/>
        <v>0</v>
      </c>
      <c r="T42" s="1">
        <f t="shared" si="13"/>
        <v>0</v>
      </c>
      <c r="U42" s="1">
        <f t="shared" si="14"/>
        <v>0</v>
      </c>
      <c r="V42" s="1">
        <f t="shared" si="15"/>
        <v>0</v>
      </c>
      <c r="W42" s="1"/>
      <c r="X42" s="47"/>
      <c r="Y42" s="1"/>
      <c r="Z42" s="1"/>
    </row>
    <row r="43" spans="1:26" ht="18" x14ac:dyDescent="0.25">
      <c r="A43" s="16"/>
      <c r="B43" s="16"/>
      <c r="C43" s="51" t="s">
        <v>28</v>
      </c>
      <c r="D43" s="16"/>
      <c r="E43" s="14"/>
      <c r="F43" s="14"/>
      <c r="G43" s="1">
        <f t="shared" si="18"/>
        <v>0</v>
      </c>
      <c r="H43" s="1">
        <f t="shared" si="19"/>
        <v>0</v>
      </c>
      <c r="I43" s="1">
        <f t="shared" si="20"/>
        <v>0</v>
      </c>
      <c r="J43" s="1">
        <f t="shared" si="21"/>
        <v>0</v>
      </c>
      <c r="K43" s="1">
        <f t="shared" si="22"/>
        <v>0</v>
      </c>
      <c r="L43" s="1">
        <f t="shared" si="23"/>
        <v>0</v>
      </c>
      <c r="M43" s="1">
        <f t="shared" si="24"/>
        <v>0</v>
      </c>
      <c r="N43" s="1">
        <f t="shared" si="25"/>
        <v>0</v>
      </c>
      <c r="O43" s="1">
        <f t="shared" si="26"/>
        <v>0</v>
      </c>
      <c r="P43" s="49"/>
      <c r="Q43" s="1">
        <f t="shared" si="10"/>
        <v>0</v>
      </c>
      <c r="R43" s="1">
        <f t="shared" si="11"/>
        <v>0</v>
      </c>
      <c r="S43" s="1">
        <f t="shared" si="12"/>
        <v>0</v>
      </c>
      <c r="T43" s="1">
        <f t="shared" si="13"/>
        <v>0</v>
      </c>
      <c r="U43" s="1">
        <f t="shared" si="14"/>
        <v>0</v>
      </c>
      <c r="V43" s="1">
        <f t="shared" si="15"/>
        <v>0</v>
      </c>
      <c r="W43" s="1"/>
      <c r="Y43" s="1"/>
      <c r="Z43" s="1"/>
    </row>
    <row r="44" spans="1:26" x14ac:dyDescent="0.2">
      <c r="A44" s="33">
        <v>4</v>
      </c>
      <c r="B44" s="16" t="s">
        <v>7</v>
      </c>
      <c r="C44" s="15" t="s">
        <v>62</v>
      </c>
      <c r="D44" s="33">
        <v>6</v>
      </c>
      <c r="E44" s="14" t="s">
        <v>21</v>
      </c>
      <c r="F44" s="14">
        <f>IF(E44="Da",D44,0)</f>
        <v>6</v>
      </c>
      <c r="G44" s="1">
        <f t="shared" si="18"/>
        <v>6</v>
      </c>
      <c r="H44" s="1">
        <f t="shared" si="19"/>
        <v>0</v>
      </c>
      <c r="I44" s="1">
        <f t="shared" si="20"/>
        <v>0</v>
      </c>
      <c r="J44" s="1">
        <f t="shared" si="21"/>
        <v>0</v>
      </c>
      <c r="K44" s="1">
        <f t="shared" si="22"/>
        <v>0</v>
      </c>
      <c r="L44" s="1">
        <f t="shared" si="23"/>
        <v>0</v>
      </c>
      <c r="M44" s="1">
        <f t="shared" si="24"/>
        <v>0</v>
      </c>
      <c r="N44" s="1">
        <f t="shared" si="25"/>
        <v>0</v>
      </c>
      <c r="O44" s="1">
        <f t="shared" si="26"/>
        <v>0</v>
      </c>
      <c r="P44" s="49">
        <v>4</v>
      </c>
      <c r="Q44" s="1">
        <f t="shared" si="10"/>
        <v>0</v>
      </c>
      <c r="R44" s="1">
        <f t="shared" si="11"/>
        <v>0</v>
      </c>
      <c r="S44" s="1">
        <f t="shared" si="12"/>
        <v>0</v>
      </c>
      <c r="T44" s="1">
        <f t="shared" si="13"/>
        <v>6</v>
      </c>
      <c r="U44" s="1">
        <f t="shared" si="14"/>
        <v>0</v>
      </c>
      <c r="V44" s="1">
        <f t="shared" si="15"/>
        <v>0</v>
      </c>
      <c r="W44" s="1"/>
      <c r="Y44" s="1"/>
      <c r="Z44" s="1"/>
    </row>
    <row r="45" spans="1:26" x14ac:dyDescent="0.2">
      <c r="A45" s="33">
        <v>4</v>
      </c>
      <c r="B45" s="16" t="s">
        <v>14</v>
      </c>
      <c r="C45" s="18" t="s">
        <v>63</v>
      </c>
      <c r="D45" s="33">
        <v>6</v>
      </c>
      <c r="E45" s="14" t="s">
        <v>21</v>
      </c>
      <c r="F45" s="14">
        <f>IF(E45="Da",D45,0)</f>
        <v>6</v>
      </c>
      <c r="G45" s="1">
        <f t="shared" si="18"/>
        <v>0</v>
      </c>
      <c r="H45" s="1">
        <f t="shared" si="19"/>
        <v>0</v>
      </c>
      <c r="I45" s="1">
        <f t="shared" si="20"/>
        <v>0</v>
      </c>
      <c r="J45" s="1">
        <f t="shared" si="21"/>
        <v>0</v>
      </c>
      <c r="K45" s="1">
        <f t="shared" si="22"/>
        <v>0</v>
      </c>
      <c r="L45" s="1">
        <f t="shared" si="23"/>
        <v>6</v>
      </c>
      <c r="M45" s="1">
        <f t="shared" si="24"/>
        <v>0</v>
      </c>
      <c r="N45" s="1">
        <f t="shared" si="25"/>
        <v>0</v>
      </c>
      <c r="O45" s="1">
        <f t="shared" si="26"/>
        <v>0</v>
      </c>
      <c r="P45" s="49">
        <v>4</v>
      </c>
      <c r="Q45" s="1">
        <f t="shared" si="10"/>
        <v>0</v>
      </c>
      <c r="R45" s="1">
        <f t="shared" si="11"/>
        <v>0</v>
      </c>
      <c r="S45" s="1">
        <f t="shared" si="12"/>
        <v>0</v>
      </c>
      <c r="T45" s="1">
        <f t="shared" si="13"/>
        <v>6</v>
      </c>
      <c r="U45" s="1">
        <f t="shared" si="14"/>
        <v>0</v>
      </c>
      <c r="V45" s="1">
        <f t="shared" si="15"/>
        <v>0</v>
      </c>
      <c r="W45" s="1"/>
      <c r="Y45" s="1"/>
      <c r="Z45" s="1"/>
    </row>
    <row r="46" spans="1:26" x14ac:dyDescent="0.2">
      <c r="A46" s="33">
        <v>4</v>
      </c>
      <c r="B46" s="16" t="s">
        <v>14</v>
      </c>
      <c r="C46" s="18" t="s">
        <v>64</v>
      </c>
      <c r="D46" s="33">
        <v>5</v>
      </c>
      <c r="E46" s="14" t="s">
        <v>21</v>
      </c>
      <c r="F46" s="14">
        <f>IF(E46="Da",D46,0)</f>
        <v>5</v>
      </c>
      <c r="G46" s="1">
        <f t="shared" si="18"/>
        <v>0</v>
      </c>
      <c r="H46" s="1">
        <f t="shared" si="19"/>
        <v>0</v>
      </c>
      <c r="I46" s="1">
        <f t="shared" si="20"/>
        <v>0</v>
      </c>
      <c r="J46" s="1">
        <f t="shared" si="21"/>
        <v>0</v>
      </c>
      <c r="K46" s="1">
        <f t="shared" si="22"/>
        <v>0</v>
      </c>
      <c r="L46" s="1">
        <f t="shared" si="23"/>
        <v>5</v>
      </c>
      <c r="M46" s="1">
        <f t="shared" si="24"/>
        <v>0</v>
      </c>
      <c r="N46" s="1">
        <f t="shared" si="25"/>
        <v>0</v>
      </c>
      <c r="O46" s="1">
        <f t="shared" si="26"/>
        <v>0</v>
      </c>
      <c r="P46" s="49">
        <v>4</v>
      </c>
      <c r="Q46" s="1">
        <f t="shared" si="10"/>
        <v>0</v>
      </c>
      <c r="R46" s="1">
        <f t="shared" si="11"/>
        <v>0</v>
      </c>
      <c r="S46" s="1">
        <f t="shared" si="12"/>
        <v>0</v>
      </c>
      <c r="T46" s="1">
        <f t="shared" si="13"/>
        <v>5</v>
      </c>
      <c r="U46" s="1">
        <f t="shared" si="14"/>
        <v>0</v>
      </c>
      <c r="V46" s="1">
        <f t="shared" si="15"/>
        <v>0</v>
      </c>
      <c r="W46" s="1"/>
      <c r="Y46" s="1"/>
      <c r="Z46" s="1"/>
    </row>
    <row r="47" spans="1:26" x14ac:dyDescent="0.2">
      <c r="A47" s="33">
        <v>4</v>
      </c>
      <c r="B47" s="16" t="s">
        <v>10</v>
      </c>
      <c r="C47" s="19" t="s">
        <v>65</v>
      </c>
      <c r="D47" s="33">
        <v>0</v>
      </c>
      <c r="E47" s="14" t="s">
        <v>21</v>
      </c>
      <c r="F47" s="14">
        <f>IF(E47="Da",D47,0)</f>
        <v>0</v>
      </c>
      <c r="G47" s="1">
        <f t="shared" si="18"/>
        <v>0</v>
      </c>
      <c r="H47" s="1">
        <f t="shared" si="19"/>
        <v>0</v>
      </c>
      <c r="I47" s="1">
        <f t="shared" si="20"/>
        <v>0</v>
      </c>
      <c r="J47" s="1">
        <f t="shared" si="21"/>
        <v>0</v>
      </c>
      <c r="K47" s="1">
        <f t="shared" si="22"/>
        <v>0</v>
      </c>
      <c r="L47" s="1">
        <f t="shared" si="23"/>
        <v>0</v>
      </c>
      <c r="M47" s="1">
        <f t="shared" si="24"/>
        <v>0</v>
      </c>
      <c r="N47" s="1">
        <f t="shared" si="25"/>
        <v>0</v>
      </c>
      <c r="O47" s="1">
        <f t="shared" si="26"/>
        <v>0</v>
      </c>
      <c r="P47" s="49">
        <v>4</v>
      </c>
      <c r="Q47" s="1">
        <f t="shared" si="10"/>
        <v>0</v>
      </c>
      <c r="R47" s="1">
        <f t="shared" si="11"/>
        <v>0</v>
      </c>
      <c r="S47" s="1">
        <f t="shared" si="12"/>
        <v>0</v>
      </c>
      <c r="T47" s="1">
        <f t="shared" si="13"/>
        <v>0</v>
      </c>
      <c r="U47" s="1">
        <f t="shared" si="14"/>
        <v>0</v>
      </c>
      <c r="V47" s="1">
        <f t="shared" si="15"/>
        <v>0</v>
      </c>
      <c r="W47" s="1"/>
      <c r="X47" s="1"/>
      <c r="Y47" s="1"/>
      <c r="Z47" s="1"/>
    </row>
    <row r="48" spans="1:26" ht="18" x14ac:dyDescent="0.25">
      <c r="A48" s="16"/>
      <c r="B48" s="16"/>
      <c r="C48" s="51" t="s">
        <v>73</v>
      </c>
      <c r="D48" s="16"/>
      <c r="E48" s="14"/>
      <c r="F48" s="14"/>
      <c r="G48" s="1">
        <f t="shared" si="18"/>
        <v>0</v>
      </c>
      <c r="H48" s="1">
        <f t="shared" si="19"/>
        <v>0</v>
      </c>
      <c r="I48" s="1">
        <f t="shared" si="20"/>
        <v>0</v>
      </c>
      <c r="J48" s="1">
        <f t="shared" si="21"/>
        <v>0</v>
      </c>
      <c r="K48" s="1">
        <f t="shared" si="22"/>
        <v>0</v>
      </c>
      <c r="L48" s="1">
        <f t="shared" si="23"/>
        <v>0</v>
      </c>
      <c r="M48" s="1">
        <f t="shared" si="24"/>
        <v>0</v>
      </c>
      <c r="N48" s="1">
        <f t="shared" si="25"/>
        <v>0</v>
      </c>
      <c r="O48" s="1">
        <f t="shared" si="26"/>
        <v>0</v>
      </c>
      <c r="P48" s="49"/>
      <c r="Q48" s="1">
        <f t="shared" si="10"/>
        <v>0</v>
      </c>
      <c r="R48" s="1">
        <f t="shared" si="11"/>
        <v>0</v>
      </c>
      <c r="S48" s="1">
        <f t="shared" si="12"/>
        <v>0</v>
      </c>
      <c r="T48" s="1">
        <f t="shared" si="13"/>
        <v>0</v>
      </c>
      <c r="U48" s="1">
        <f t="shared" si="14"/>
        <v>0</v>
      </c>
      <c r="V48" s="1">
        <f t="shared" si="15"/>
        <v>0</v>
      </c>
      <c r="W48" s="1"/>
      <c r="Y48" s="1"/>
      <c r="Z48" s="1"/>
    </row>
    <row r="49" spans="1:38" x14ac:dyDescent="0.2">
      <c r="A49" s="33">
        <v>4</v>
      </c>
      <c r="B49" s="16" t="s">
        <v>8</v>
      </c>
      <c r="C49" s="16" t="s">
        <v>66</v>
      </c>
      <c r="D49" s="16">
        <v>7</v>
      </c>
      <c r="E49" s="49" t="s">
        <v>29</v>
      </c>
      <c r="F49" s="14">
        <f t="shared" ref="F49:F55" si="27">IF(E49="Da",D49,0)</f>
        <v>0</v>
      </c>
      <c r="G49" s="1">
        <f t="shared" si="18"/>
        <v>0</v>
      </c>
      <c r="H49" s="1">
        <f t="shared" si="19"/>
        <v>0</v>
      </c>
      <c r="I49" s="1">
        <f t="shared" si="20"/>
        <v>0</v>
      </c>
      <c r="J49" s="1">
        <f t="shared" si="21"/>
        <v>0</v>
      </c>
      <c r="K49" s="1">
        <f t="shared" si="22"/>
        <v>0</v>
      </c>
      <c r="L49" s="1">
        <f t="shared" si="23"/>
        <v>0</v>
      </c>
      <c r="M49" s="1">
        <f t="shared" si="24"/>
        <v>0</v>
      </c>
      <c r="N49" s="1">
        <f t="shared" si="25"/>
        <v>0</v>
      </c>
      <c r="O49" s="1">
        <f t="shared" si="26"/>
        <v>0</v>
      </c>
      <c r="P49" s="49">
        <v>4</v>
      </c>
      <c r="Q49" s="1">
        <f t="shared" si="10"/>
        <v>0</v>
      </c>
      <c r="R49" s="1">
        <f t="shared" si="11"/>
        <v>0</v>
      </c>
      <c r="S49" s="1">
        <f t="shared" si="12"/>
        <v>0</v>
      </c>
      <c r="T49" s="1">
        <f t="shared" si="13"/>
        <v>0</v>
      </c>
      <c r="U49" s="1">
        <f t="shared" si="14"/>
        <v>0</v>
      </c>
      <c r="V49" s="1">
        <f t="shared" si="15"/>
        <v>0</v>
      </c>
      <c r="W49" s="1"/>
      <c r="Y49" s="1"/>
      <c r="Z49" s="1"/>
    </row>
    <row r="50" spans="1:38" x14ac:dyDescent="0.2">
      <c r="A50" s="33">
        <v>4</v>
      </c>
      <c r="B50" s="16" t="s">
        <v>9</v>
      </c>
      <c r="C50" s="17" t="s">
        <v>67</v>
      </c>
      <c r="D50" s="33">
        <v>4</v>
      </c>
      <c r="E50" s="49" t="s">
        <v>29</v>
      </c>
      <c r="F50" s="14">
        <f t="shared" si="27"/>
        <v>0</v>
      </c>
      <c r="G50" s="1">
        <f t="shared" si="18"/>
        <v>0</v>
      </c>
      <c r="H50" s="1">
        <f t="shared" si="19"/>
        <v>0</v>
      </c>
      <c r="I50" s="1">
        <f t="shared" si="20"/>
        <v>0</v>
      </c>
      <c r="J50" s="1">
        <f t="shared" si="21"/>
        <v>0</v>
      </c>
      <c r="K50" s="1">
        <f t="shared" si="22"/>
        <v>0</v>
      </c>
      <c r="L50" s="1">
        <f t="shared" si="23"/>
        <v>0</v>
      </c>
      <c r="M50" s="1">
        <f t="shared" si="24"/>
        <v>0</v>
      </c>
      <c r="N50" s="1">
        <f t="shared" si="25"/>
        <v>0</v>
      </c>
      <c r="O50" s="1">
        <f t="shared" si="26"/>
        <v>0</v>
      </c>
      <c r="P50" s="49">
        <v>4</v>
      </c>
      <c r="Q50" s="1">
        <f t="shared" si="10"/>
        <v>0</v>
      </c>
      <c r="R50" s="1">
        <f t="shared" si="11"/>
        <v>0</v>
      </c>
      <c r="S50" s="1">
        <f t="shared" si="12"/>
        <v>0</v>
      </c>
      <c r="T50" s="1">
        <f t="shared" si="13"/>
        <v>0</v>
      </c>
      <c r="U50" s="1">
        <f t="shared" si="14"/>
        <v>0</v>
      </c>
      <c r="V50" s="1">
        <f t="shared" si="15"/>
        <v>0</v>
      </c>
      <c r="W50" s="1"/>
      <c r="Y50" s="1"/>
      <c r="Z50" s="1"/>
    </row>
    <row r="51" spans="1:38" s="48" customFormat="1" ht="15" x14ac:dyDescent="0.25">
      <c r="A51" s="33">
        <v>4</v>
      </c>
      <c r="B51" s="16" t="s">
        <v>10</v>
      </c>
      <c r="C51" s="19" t="s">
        <v>68</v>
      </c>
      <c r="D51" s="33">
        <v>3</v>
      </c>
      <c r="E51" s="49" t="s">
        <v>29</v>
      </c>
      <c r="F51" s="14">
        <f t="shared" si="27"/>
        <v>0</v>
      </c>
      <c r="G51" s="1">
        <f t="shared" si="18"/>
        <v>0</v>
      </c>
      <c r="H51" s="1">
        <f t="shared" si="19"/>
        <v>0</v>
      </c>
      <c r="I51" s="1">
        <f t="shared" si="20"/>
        <v>0</v>
      </c>
      <c r="J51" s="1">
        <f t="shared" si="21"/>
        <v>0</v>
      </c>
      <c r="K51" s="1">
        <f t="shared" si="22"/>
        <v>0</v>
      </c>
      <c r="L51" s="1">
        <f t="shared" si="23"/>
        <v>0</v>
      </c>
      <c r="M51" s="1">
        <f t="shared" si="24"/>
        <v>0</v>
      </c>
      <c r="N51" s="1">
        <f t="shared" si="25"/>
        <v>0</v>
      </c>
      <c r="O51" s="1">
        <f t="shared" si="26"/>
        <v>0</v>
      </c>
      <c r="P51" s="49">
        <v>4</v>
      </c>
      <c r="Q51" s="1">
        <f t="shared" si="10"/>
        <v>0</v>
      </c>
      <c r="R51" s="1">
        <f t="shared" si="11"/>
        <v>0</v>
      </c>
      <c r="S51" s="1">
        <f t="shared" si="12"/>
        <v>0</v>
      </c>
      <c r="T51" s="1">
        <f t="shared" si="13"/>
        <v>0</v>
      </c>
      <c r="U51" s="1">
        <f t="shared" si="14"/>
        <v>0</v>
      </c>
      <c r="V51" s="1">
        <f t="shared" si="15"/>
        <v>0</v>
      </c>
      <c r="W51" s="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38" x14ac:dyDescent="0.2">
      <c r="A52" s="33">
        <v>4</v>
      </c>
      <c r="B52" s="16" t="s">
        <v>10</v>
      </c>
      <c r="C52" s="19" t="s">
        <v>69</v>
      </c>
      <c r="D52" s="33">
        <v>3</v>
      </c>
      <c r="E52" s="49" t="s">
        <v>29</v>
      </c>
      <c r="F52" s="14">
        <f t="shared" si="27"/>
        <v>0</v>
      </c>
      <c r="G52" s="1">
        <f t="shared" si="18"/>
        <v>0</v>
      </c>
      <c r="H52" s="1">
        <f t="shared" si="19"/>
        <v>0</v>
      </c>
      <c r="I52" s="1">
        <f t="shared" si="20"/>
        <v>0</v>
      </c>
      <c r="J52" s="1">
        <f t="shared" si="21"/>
        <v>0</v>
      </c>
      <c r="K52" s="1">
        <f t="shared" si="22"/>
        <v>0</v>
      </c>
      <c r="L52" s="1">
        <f t="shared" si="23"/>
        <v>0</v>
      </c>
      <c r="M52" s="1">
        <f t="shared" si="24"/>
        <v>0</v>
      </c>
      <c r="N52" s="1">
        <f t="shared" si="25"/>
        <v>0</v>
      </c>
      <c r="O52" s="1">
        <f t="shared" si="26"/>
        <v>0</v>
      </c>
      <c r="P52" s="49">
        <v>4</v>
      </c>
      <c r="Q52" s="1">
        <f t="shared" si="10"/>
        <v>0</v>
      </c>
      <c r="R52" s="1">
        <f t="shared" si="11"/>
        <v>0</v>
      </c>
      <c r="S52" s="1">
        <f t="shared" si="12"/>
        <v>0</v>
      </c>
      <c r="T52" s="1">
        <f t="shared" si="13"/>
        <v>0</v>
      </c>
      <c r="U52" s="1">
        <f t="shared" si="14"/>
        <v>0</v>
      </c>
      <c r="V52" s="1">
        <f t="shared" si="15"/>
        <v>0</v>
      </c>
      <c r="W52" s="1"/>
      <c r="Y52" s="1"/>
      <c r="Z52" s="1"/>
    </row>
    <row r="53" spans="1:38" x14ac:dyDescent="0.2">
      <c r="A53" s="33">
        <v>4</v>
      </c>
      <c r="B53" s="14" t="s">
        <v>9</v>
      </c>
      <c r="C53" s="52" t="s">
        <v>70</v>
      </c>
      <c r="D53" s="33">
        <v>5</v>
      </c>
      <c r="E53" s="49" t="s">
        <v>29</v>
      </c>
      <c r="F53" s="14">
        <f t="shared" si="27"/>
        <v>0</v>
      </c>
      <c r="G53" s="1">
        <f t="shared" si="18"/>
        <v>0</v>
      </c>
      <c r="H53" s="1">
        <f t="shared" si="19"/>
        <v>0</v>
      </c>
      <c r="I53" s="1">
        <f t="shared" si="20"/>
        <v>0</v>
      </c>
      <c r="J53" s="1">
        <f t="shared" si="21"/>
        <v>0</v>
      </c>
      <c r="K53" s="1">
        <f t="shared" si="22"/>
        <v>0</v>
      </c>
      <c r="L53" s="1">
        <f t="shared" si="23"/>
        <v>0</v>
      </c>
      <c r="M53" s="1">
        <f t="shared" si="24"/>
        <v>0</v>
      </c>
      <c r="N53" s="1">
        <f t="shared" si="25"/>
        <v>0</v>
      </c>
      <c r="O53" s="1">
        <f t="shared" si="26"/>
        <v>0</v>
      </c>
      <c r="P53" s="49">
        <v>4</v>
      </c>
      <c r="Q53" s="1">
        <f t="shared" si="10"/>
        <v>0</v>
      </c>
      <c r="R53" s="1">
        <f t="shared" si="11"/>
        <v>0</v>
      </c>
      <c r="S53" s="1">
        <f t="shared" si="12"/>
        <v>0</v>
      </c>
      <c r="T53" s="1">
        <f t="shared" si="13"/>
        <v>0</v>
      </c>
      <c r="U53" s="1">
        <f t="shared" si="14"/>
        <v>0</v>
      </c>
      <c r="V53" s="1">
        <f t="shared" si="15"/>
        <v>0</v>
      </c>
      <c r="W53" s="1"/>
    </row>
    <row r="54" spans="1:38" x14ac:dyDescent="0.2">
      <c r="A54" s="33">
        <v>4</v>
      </c>
      <c r="B54" s="14" t="s">
        <v>7</v>
      </c>
      <c r="C54" s="15" t="s">
        <v>71</v>
      </c>
      <c r="D54" s="33">
        <v>4</v>
      </c>
      <c r="E54" s="49" t="s">
        <v>29</v>
      </c>
      <c r="F54" s="14">
        <f t="shared" si="27"/>
        <v>0</v>
      </c>
      <c r="G54" s="1">
        <f t="shared" si="18"/>
        <v>0</v>
      </c>
      <c r="H54" s="1">
        <f t="shared" si="19"/>
        <v>0</v>
      </c>
      <c r="I54" s="1">
        <f t="shared" si="20"/>
        <v>0</v>
      </c>
      <c r="J54" s="1">
        <f t="shared" si="21"/>
        <v>0</v>
      </c>
      <c r="K54" s="1">
        <f t="shared" si="22"/>
        <v>0</v>
      </c>
      <c r="L54" s="1">
        <f t="shared" si="23"/>
        <v>0</v>
      </c>
      <c r="M54" s="1">
        <f t="shared" si="24"/>
        <v>0</v>
      </c>
      <c r="N54" s="1">
        <f t="shared" si="25"/>
        <v>0</v>
      </c>
      <c r="O54" s="1">
        <f t="shared" si="26"/>
        <v>0</v>
      </c>
      <c r="P54" s="49">
        <v>4</v>
      </c>
      <c r="Q54" s="1">
        <f t="shared" si="10"/>
        <v>0</v>
      </c>
      <c r="R54" s="1">
        <f t="shared" si="11"/>
        <v>0</v>
      </c>
      <c r="S54" s="1">
        <f t="shared" si="12"/>
        <v>0</v>
      </c>
      <c r="T54" s="1">
        <f t="shared" si="13"/>
        <v>0</v>
      </c>
      <c r="U54" s="1">
        <f t="shared" si="14"/>
        <v>0</v>
      </c>
      <c r="V54" s="1">
        <f t="shared" si="15"/>
        <v>0</v>
      </c>
      <c r="W54" s="1"/>
    </row>
    <row r="55" spans="1:38" x14ac:dyDescent="0.2">
      <c r="A55" s="33">
        <v>4</v>
      </c>
      <c r="B55" s="14" t="s">
        <v>13</v>
      </c>
      <c r="C55" s="53" t="s">
        <v>72</v>
      </c>
      <c r="D55" s="33">
        <v>4</v>
      </c>
      <c r="E55" s="49" t="s">
        <v>29</v>
      </c>
      <c r="F55" s="14">
        <f t="shared" si="27"/>
        <v>0</v>
      </c>
      <c r="G55" s="1">
        <f t="shared" si="18"/>
        <v>0</v>
      </c>
      <c r="H55" s="1">
        <f t="shared" si="19"/>
        <v>0</v>
      </c>
      <c r="I55" s="1">
        <f t="shared" si="20"/>
        <v>0</v>
      </c>
      <c r="J55" s="1">
        <f t="shared" si="21"/>
        <v>0</v>
      </c>
      <c r="K55" s="1">
        <f t="shared" si="22"/>
        <v>0</v>
      </c>
      <c r="L55" s="1">
        <f t="shared" si="23"/>
        <v>0</v>
      </c>
      <c r="M55" s="1">
        <f t="shared" si="24"/>
        <v>0</v>
      </c>
      <c r="N55" s="1">
        <f t="shared" si="25"/>
        <v>0</v>
      </c>
      <c r="O55" s="1">
        <f t="shared" si="26"/>
        <v>0</v>
      </c>
      <c r="P55" s="49">
        <v>4</v>
      </c>
      <c r="Q55" s="1">
        <f t="shared" si="10"/>
        <v>0</v>
      </c>
      <c r="R55" s="1">
        <f t="shared" si="11"/>
        <v>0</v>
      </c>
      <c r="S55" s="1">
        <f t="shared" si="12"/>
        <v>0</v>
      </c>
      <c r="T55" s="1">
        <f t="shared" si="13"/>
        <v>0</v>
      </c>
      <c r="U55" s="1">
        <f t="shared" si="14"/>
        <v>0</v>
      </c>
      <c r="V55" s="1">
        <f t="shared" si="15"/>
        <v>0</v>
      </c>
      <c r="W55" s="1"/>
    </row>
    <row r="56" spans="1:38" ht="15" customHeight="1" x14ac:dyDescent="0.25">
      <c r="A56" s="16"/>
      <c r="B56" s="14"/>
      <c r="C56" s="16"/>
      <c r="D56" s="14"/>
      <c r="E56" s="14"/>
      <c r="F56" s="14"/>
      <c r="G56" s="1">
        <f t="shared" si="18"/>
        <v>0</v>
      </c>
      <c r="H56" s="1">
        <f t="shared" si="19"/>
        <v>0</v>
      </c>
      <c r="I56" s="1">
        <f t="shared" si="20"/>
        <v>0</v>
      </c>
      <c r="J56" s="1">
        <f t="shared" si="21"/>
        <v>0</v>
      </c>
      <c r="K56" s="1">
        <f t="shared" si="22"/>
        <v>0</v>
      </c>
      <c r="L56" s="1">
        <f t="shared" si="23"/>
        <v>0</v>
      </c>
      <c r="M56" s="1">
        <f t="shared" si="24"/>
        <v>0</v>
      </c>
      <c r="N56" s="1">
        <f t="shared" si="25"/>
        <v>0</v>
      </c>
      <c r="O56" s="1">
        <f t="shared" si="26"/>
        <v>0</v>
      </c>
      <c r="P56" s="58"/>
      <c r="Q56" s="1">
        <f t="shared" si="10"/>
        <v>0</v>
      </c>
      <c r="R56" s="1">
        <f t="shared" si="11"/>
        <v>0</v>
      </c>
      <c r="S56" s="1">
        <f t="shared" si="12"/>
        <v>0</v>
      </c>
      <c r="T56" s="1">
        <f t="shared" si="13"/>
        <v>0</v>
      </c>
      <c r="U56" s="1">
        <f t="shared" si="14"/>
        <v>0</v>
      </c>
      <c r="V56" s="1">
        <f t="shared" si="15"/>
        <v>0</v>
      </c>
      <c r="W56" s="1"/>
      <c r="X56"/>
      <c r="Y56"/>
      <c r="AA56"/>
      <c r="AB56"/>
      <c r="AC56"/>
      <c r="AD56"/>
      <c r="AE56"/>
      <c r="AF56"/>
      <c r="AG56"/>
    </row>
    <row r="57" spans="1:38" ht="18" x14ac:dyDescent="0.25">
      <c r="A57" s="50"/>
      <c r="B57" s="14"/>
      <c r="C57" s="51" t="s">
        <v>74</v>
      </c>
      <c r="D57" s="14"/>
      <c r="E57" s="14"/>
      <c r="F57" s="14"/>
      <c r="G57" s="1">
        <f t="shared" si="18"/>
        <v>0</v>
      </c>
      <c r="H57" s="1">
        <f t="shared" si="19"/>
        <v>0</v>
      </c>
      <c r="I57" s="1">
        <f t="shared" si="20"/>
        <v>0</v>
      </c>
      <c r="J57" s="1">
        <f t="shared" si="21"/>
        <v>0</v>
      </c>
      <c r="K57" s="1">
        <f t="shared" si="22"/>
        <v>0</v>
      </c>
      <c r="L57" s="1">
        <f t="shared" si="23"/>
        <v>0</v>
      </c>
      <c r="M57" s="1">
        <f t="shared" si="24"/>
        <v>0</v>
      </c>
      <c r="N57" s="1">
        <f t="shared" si="25"/>
        <v>0</v>
      </c>
      <c r="O57" s="1">
        <f t="shared" si="26"/>
        <v>0</v>
      </c>
      <c r="P57" s="49"/>
      <c r="Q57" s="1">
        <f t="shared" si="10"/>
        <v>0</v>
      </c>
      <c r="R57" s="1">
        <f t="shared" si="11"/>
        <v>0</v>
      </c>
      <c r="S57" s="1">
        <f t="shared" si="12"/>
        <v>0</v>
      </c>
      <c r="T57" s="1">
        <f t="shared" si="13"/>
        <v>0</v>
      </c>
      <c r="U57" s="1">
        <f t="shared" si="14"/>
        <v>0</v>
      </c>
      <c r="V57" s="1">
        <f t="shared" si="15"/>
        <v>0</v>
      </c>
      <c r="W57" s="1"/>
      <c r="Y57"/>
      <c r="AA57"/>
      <c r="AB57"/>
      <c r="AC57"/>
      <c r="AD57"/>
      <c r="AE57"/>
      <c r="AF57"/>
      <c r="AG57"/>
    </row>
    <row r="58" spans="1:38" ht="15" customHeight="1" x14ac:dyDescent="0.25">
      <c r="A58" s="14">
        <v>5</v>
      </c>
      <c r="B58" s="14" t="s">
        <v>7</v>
      </c>
      <c r="C58" s="15" t="s">
        <v>75</v>
      </c>
      <c r="D58" s="14">
        <v>6</v>
      </c>
      <c r="E58" s="14" t="s">
        <v>21</v>
      </c>
      <c r="F58" s="14">
        <f>IF(E58="Da",D58,0)</f>
        <v>6</v>
      </c>
      <c r="G58" s="1">
        <f t="shared" si="18"/>
        <v>6</v>
      </c>
      <c r="H58" s="1">
        <f t="shared" si="19"/>
        <v>0</v>
      </c>
      <c r="I58" s="1">
        <f t="shared" si="20"/>
        <v>0</v>
      </c>
      <c r="J58" s="1">
        <f t="shared" si="21"/>
        <v>0</v>
      </c>
      <c r="K58" s="1">
        <f t="shared" si="22"/>
        <v>0</v>
      </c>
      <c r="L58" s="1">
        <f t="shared" si="23"/>
        <v>0</v>
      </c>
      <c r="M58" s="1">
        <f t="shared" si="24"/>
        <v>0</v>
      </c>
      <c r="N58" s="1">
        <f t="shared" si="25"/>
        <v>0</v>
      </c>
      <c r="O58" s="1">
        <f t="shared" si="26"/>
        <v>0</v>
      </c>
      <c r="P58" s="49">
        <v>5</v>
      </c>
      <c r="Q58" s="1">
        <f t="shared" si="10"/>
        <v>0</v>
      </c>
      <c r="R58" s="1">
        <f t="shared" si="11"/>
        <v>0</v>
      </c>
      <c r="S58" s="1">
        <f t="shared" si="12"/>
        <v>0</v>
      </c>
      <c r="T58" s="1">
        <f t="shared" si="13"/>
        <v>0</v>
      </c>
      <c r="U58" s="1">
        <f t="shared" si="14"/>
        <v>6</v>
      </c>
      <c r="V58" s="1">
        <f t="shared" si="15"/>
        <v>0</v>
      </c>
      <c r="W58" s="1"/>
      <c r="Y58"/>
      <c r="Z58"/>
      <c r="AA58"/>
      <c r="AB58"/>
      <c r="AC58"/>
      <c r="AD58"/>
      <c r="AE58"/>
      <c r="AF58"/>
      <c r="AG58"/>
    </row>
    <row r="59" spans="1:38" ht="15" x14ac:dyDescent="0.25">
      <c r="A59" s="14">
        <v>5</v>
      </c>
      <c r="B59" s="14" t="s">
        <v>7</v>
      </c>
      <c r="C59" s="15" t="s">
        <v>76</v>
      </c>
      <c r="D59" s="14">
        <v>7</v>
      </c>
      <c r="E59" s="14" t="s">
        <v>21</v>
      </c>
      <c r="F59" s="14">
        <f>IF(E59="Da",D59,0)</f>
        <v>7</v>
      </c>
      <c r="G59" s="1">
        <f t="shared" si="18"/>
        <v>7</v>
      </c>
      <c r="H59" s="1">
        <f t="shared" si="19"/>
        <v>0</v>
      </c>
      <c r="I59" s="1">
        <f t="shared" si="20"/>
        <v>0</v>
      </c>
      <c r="J59" s="1">
        <f t="shared" si="21"/>
        <v>0</v>
      </c>
      <c r="K59" s="1">
        <f t="shared" si="22"/>
        <v>0</v>
      </c>
      <c r="L59" s="1">
        <f t="shared" si="23"/>
        <v>0</v>
      </c>
      <c r="M59" s="1">
        <f t="shared" si="24"/>
        <v>0</v>
      </c>
      <c r="N59" s="1">
        <f t="shared" si="25"/>
        <v>0</v>
      </c>
      <c r="O59" s="1">
        <f t="shared" si="26"/>
        <v>0</v>
      </c>
      <c r="P59" s="49">
        <v>5</v>
      </c>
      <c r="Q59" s="1">
        <f t="shared" si="10"/>
        <v>0</v>
      </c>
      <c r="R59" s="1">
        <f t="shared" si="11"/>
        <v>0</v>
      </c>
      <c r="S59" s="1">
        <f t="shared" si="12"/>
        <v>0</v>
      </c>
      <c r="T59" s="1">
        <f t="shared" si="13"/>
        <v>0</v>
      </c>
      <c r="U59" s="1">
        <f t="shared" si="14"/>
        <v>7</v>
      </c>
      <c r="V59" s="1">
        <f t="shared" si="15"/>
        <v>0</v>
      </c>
      <c r="W59" s="1"/>
      <c r="Y59"/>
      <c r="Z59"/>
      <c r="AA59"/>
      <c r="AB59"/>
      <c r="AC59"/>
      <c r="AD59"/>
      <c r="AE59"/>
      <c r="AF59"/>
      <c r="AG59"/>
    </row>
    <row r="60" spans="1:38" ht="15" x14ac:dyDescent="0.25">
      <c r="A60" s="14">
        <v>5</v>
      </c>
      <c r="B60" s="14" t="s">
        <v>9</v>
      </c>
      <c r="C60" s="17" t="s">
        <v>77</v>
      </c>
      <c r="D60" s="14">
        <v>5</v>
      </c>
      <c r="E60" s="14" t="s">
        <v>21</v>
      </c>
      <c r="F60" s="14">
        <f>IF(E60="Da",D60,0)</f>
        <v>5</v>
      </c>
      <c r="G60" s="1">
        <f t="shared" si="18"/>
        <v>0</v>
      </c>
      <c r="H60" s="1">
        <f t="shared" si="19"/>
        <v>0</v>
      </c>
      <c r="I60" s="1">
        <f t="shared" si="20"/>
        <v>5</v>
      </c>
      <c r="J60" s="1">
        <f t="shared" si="21"/>
        <v>0</v>
      </c>
      <c r="K60" s="1">
        <f t="shared" si="22"/>
        <v>0</v>
      </c>
      <c r="L60" s="1">
        <f t="shared" si="23"/>
        <v>0</v>
      </c>
      <c r="M60" s="1">
        <f t="shared" si="24"/>
        <v>0</v>
      </c>
      <c r="N60" s="1">
        <f t="shared" si="25"/>
        <v>0</v>
      </c>
      <c r="O60" s="1">
        <f t="shared" si="26"/>
        <v>0</v>
      </c>
      <c r="P60" s="49">
        <v>5</v>
      </c>
      <c r="Q60" s="1">
        <f t="shared" si="10"/>
        <v>0</v>
      </c>
      <c r="R60" s="1">
        <f t="shared" si="11"/>
        <v>0</v>
      </c>
      <c r="S60" s="1">
        <f t="shared" si="12"/>
        <v>0</v>
      </c>
      <c r="T60" s="1">
        <f t="shared" si="13"/>
        <v>0</v>
      </c>
      <c r="U60" s="1">
        <f t="shared" si="14"/>
        <v>5</v>
      </c>
      <c r="V60" s="1">
        <f t="shared" si="15"/>
        <v>0</v>
      </c>
      <c r="W60" s="1"/>
      <c r="Y60"/>
      <c r="Z60"/>
      <c r="AA60"/>
      <c r="AB60"/>
      <c r="AC60"/>
      <c r="AD60"/>
      <c r="AE60"/>
      <c r="AF60"/>
      <c r="AG60"/>
    </row>
    <row r="61" spans="1:38" x14ac:dyDescent="0.2">
      <c r="A61" s="14">
        <v>5</v>
      </c>
      <c r="B61" s="14" t="s">
        <v>13</v>
      </c>
      <c r="C61" s="20" t="s">
        <v>78</v>
      </c>
      <c r="D61" s="14">
        <v>4</v>
      </c>
      <c r="E61" s="14" t="s">
        <v>21</v>
      </c>
      <c r="F61" s="14">
        <f>IF(E61="Da",D61,0)</f>
        <v>4</v>
      </c>
      <c r="G61" s="1">
        <f t="shared" si="18"/>
        <v>0</v>
      </c>
      <c r="H61" s="1">
        <f t="shared" si="19"/>
        <v>0</v>
      </c>
      <c r="I61" s="1">
        <f t="shared" si="20"/>
        <v>0</v>
      </c>
      <c r="J61" s="1">
        <f t="shared" si="21"/>
        <v>4</v>
      </c>
      <c r="K61" s="1">
        <f t="shared" si="22"/>
        <v>0</v>
      </c>
      <c r="L61" s="1">
        <f t="shared" si="23"/>
        <v>0</v>
      </c>
      <c r="M61" s="1">
        <f t="shared" si="24"/>
        <v>0</v>
      </c>
      <c r="N61" s="1">
        <f t="shared" si="25"/>
        <v>0</v>
      </c>
      <c r="O61" s="1">
        <f t="shared" si="26"/>
        <v>0</v>
      </c>
      <c r="P61" s="49">
        <v>5</v>
      </c>
      <c r="Q61" s="1">
        <f t="shared" si="10"/>
        <v>0</v>
      </c>
      <c r="R61" s="1">
        <f t="shared" si="11"/>
        <v>0</v>
      </c>
      <c r="S61" s="1">
        <f t="shared" si="12"/>
        <v>0</v>
      </c>
      <c r="T61" s="1">
        <f t="shared" si="13"/>
        <v>0</v>
      </c>
      <c r="U61" s="1">
        <f t="shared" si="14"/>
        <v>4</v>
      </c>
      <c r="V61" s="1">
        <f t="shared" si="15"/>
        <v>0</v>
      </c>
      <c r="W61" s="1"/>
    </row>
    <row r="62" spans="1:38" ht="18" x14ac:dyDescent="0.25">
      <c r="A62" s="14"/>
      <c r="B62" s="14"/>
      <c r="C62" s="51" t="s">
        <v>79</v>
      </c>
      <c r="D62" s="14"/>
      <c r="E62" s="14"/>
      <c r="F62" s="14"/>
      <c r="G62" s="1">
        <f t="shared" si="18"/>
        <v>0</v>
      </c>
      <c r="H62" s="1">
        <f t="shared" si="19"/>
        <v>0</v>
      </c>
      <c r="I62" s="1">
        <f t="shared" si="20"/>
        <v>0</v>
      </c>
      <c r="J62" s="1">
        <f t="shared" si="21"/>
        <v>0</v>
      </c>
      <c r="K62" s="1">
        <f t="shared" si="22"/>
        <v>0</v>
      </c>
      <c r="L62" s="1">
        <f t="shared" si="23"/>
        <v>0</v>
      </c>
      <c r="M62" s="1">
        <f t="shared" si="24"/>
        <v>0</v>
      </c>
      <c r="N62" s="1">
        <f t="shared" si="25"/>
        <v>0</v>
      </c>
      <c r="O62" s="1">
        <f t="shared" si="26"/>
        <v>0</v>
      </c>
      <c r="P62" s="49"/>
      <c r="Q62" s="1">
        <f t="shared" si="10"/>
        <v>0</v>
      </c>
      <c r="R62" s="1">
        <f t="shared" si="11"/>
        <v>0</v>
      </c>
      <c r="S62" s="1">
        <f t="shared" si="12"/>
        <v>0</v>
      </c>
      <c r="T62" s="1">
        <f t="shared" si="13"/>
        <v>0</v>
      </c>
      <c r="U62" s="1">
        <f t="shared" si="14"/>
        <v>0</v>
      </c>
      <c r="V62" s="1">
        <f t="shared" si="15"/>
        <v>0</v>
      </c>
      <c r="W62" s="1"/>
      <c r="X62"/>
    </row>
    <row r="63" spans="1:38" ht="15" hidden="1" x14ac:dyDescent="0.25">
      <c r="A63" s="14">
        <v>5</v>
      </c>
      <c r="B63" s="14"/>
      <c r="C63" s="16"/>
      <c r="D63" s="14"/>
      <c r="E63" s="14" t="s">
        <v>21</v>
      </c>
      <c r="F63" s="14">
        <f t="shared" ref="F63:F73" si="28">IF(E63="Da",D63,0)</f>
        <v>0</v>
      </c>
      <c r="G63" s="1">
        <f t="shared" si="18"/>
        <v>0</v>
      </c>
      <c r="H63" s="1">
        <f t="shared" si="19"/>
        <v>0</v>
      </c>
      <c r="I63" s="1">
        <f t="shared" si="20"/>
        <v>0</v>
      </c>
      <c r="J63" s="1">
        <f t="shared" si="21"/>
        <v>0</v>
      </c>
      <c r="K63" s="1">
        <f t="shared" si="22"/>
        <v>0</v>
      </c>
      <c r="L63" s="1">
        <f t="shared" si="23"/>
        <v>0</v>
      </c>
      <c r="M63" s="1">
        <f t="shared" si="24"/>
        <v>0</v>
      </c>
      <c r="N63" s="1">
        <f t="shared" si="25"/>
        <v>0</v>
      </c>
      <c r="O63" s="1">
        <f t="shared" si="26"/>
        <v>0</v>
      </c>
      <c r="P63" s="49">
        <v>5</v>
      </c>
      <c r="Q63" s="1">
        <f t="shared" si="10"/>
        <v>0</v>
      </c>
      <c r="R63" s="1">
        <f t="shared" si="11"/>
        <v>0</v>
      </c>
      <c r="S63" s="1">
        <f t="shared" si="12"/>
        <v>0</v>
      </c>
      <c r="T63" s="1">
        <f t="shared" si="13"/>
        <v>0</v>
      </c>
      <c r="U63" s="1">
        <f t="shared" si="14"/>
        <v>0</v>
      </c>
      <c r="V63" s="1">
        <f t="shared" si="15"/>
        <v>0</v>
      </c>
      <c r="W63" s="1"/>
      <c r="X63"/>
    </row>
    <row r="64" spans="1:38" ht="15" hidden="1" x14ac:dyDescent="0.25">
      <c r="A64" s="14">
        <v>5</v>
      </c>
      <c r="B64" s="14"/>
      <c r="C64" s="16"/>
      <c r="D64" s="14"/>
      <c r="E64" s="14" t="s">
        <v>21</v>
      </c>
      <c r="F64" s="14">
        <f t="shared" si="28"/>
        <v>0</v>
      </c>
      <c r="G64" s="1">
        <f t="shared" si="18"/>
        <v>0</v>
      </c>
      <c r="H64" s="1">
        <f t="shared" si="19"/>
        <v>0</v>
      </c>
      <c r="I64" s="1">
        <f t="shared" si="20"/>
        <v>0</v>
      </c>
      <c r="J64" s="1">
        <f t="shared" si="21"/>
        <v>0</v>
      </c>
      <c r="K64" s="1">
        <f t="shared" si="22"/>
        <v>0</v>
      </c>
      <c r="L64" s="1">
        <f t="shared" si="23"/>
        <v>0</v>
      </c>
      <c r="M64" s="1">
        <f t="shared" si="24"/>
        <v>0</v>
      </c>
      <c r="N64" s="1">
        <f t="shared" si="25"/>
        <v>0</v>
      </c>
      <c r="O64" s="1">
        <f t="shared" si="26"/>
        <v>0</v>
      </c>
      <c r="P64" s="49">
        <v>5</v>
      </c>
      <c r="Q64" s="1">
        <f t="shared" si="10"/>
        <v>0</v>
      </c>
      <c r="R64" s="1">
        <f t="shared" si="11"/>
        <v>0</v>
      </c>
      <c r="S64" s="1">
        <f t="shared" si="12"/>
        <v>0</v>
      </c>
      <c r="T64" s="1">
        <f t="shared" si="13"/>
        <v>0</v>
      </c>
      <c r="U64" s="1">
        <f t="shared" si="14"/>
        <v>0</v>
      </c>
      <c r="V64" s="1">
        <f t="shared" si="15"/>
        <v>0</v>
      </c>
      <c r="W64" s="1"/>
      <c r="X64"/>
    </row>
    <row r="65" spans="1:24" ht="15" x14ac:dyDescent="0.25">
      <c r="A65" s="14">
        <v>5</v>
      </c>
      <c r="B65" s="14" t="s">
        <v>7</v>
      </c>
      <c r="C65" s="15" t="s">
        <v>80</v>
      </c>
      <c r="D65" s="14">
        <v>6</v>
      </c>
      <c r="E65" s="49" t="s">
        <v>29</v>
      </c>
      <c r="F65" s="14">
        <f t="shared" si="28"/>
        <v>0</v>
      </c>
      <c r="G65" s="1">
        <f t="shared" si="18"/>
        <v>0</v>
      </c>
      <c r="H65" s="1">
        <f t="shared" si="19"/>
        <v>0</v>
      </c>
      <c r="I65" s="1">
        <f t="shared" si="20"/>
        <v>0</v>
      </c>
      <c r="J65" s="1">
        <f t="shared" si="21"/>
        <v>0</v>
      </c>
      <c r="K65" s="1">
        <f t="shared" si="22"/>
        <v>0</v>
      </c>
      <c r="L65" s="1">
        <f t="shared" si="23"/>
        <v>0</v>
      </c>
      <c r="M65" s="1">
        <f t="shared" si="24"/>
        <v>0</v>
      </c>
      <c r="N65" s="1">
        <f t="shared" si="25"/>
        <v>0</v>
      </c>
      <c r="O65" s="1">
        <f t="shared" si="26"/>
        <v>0</v>
      </c>
      <c r="P65" s="49">
        <v>5</v>
      </c>
      <c r="Q65" s="1">
        <f t="shared" si="10"/>
        <v>0</v>
      </c>
      <c r="R65" s="1">
        <f t="shared" si="11"/>
        <v>0</v>
      </c>
      <c r="S65" s="1">
        <f t="shared" si="12"/>
        <v>0</v>
      </c>
      <c r="T65" s="1">
        <f t="shared" si="13"/>
        <v>0</v>
      </c>
      <c r="U65" s="1">
        <f t="shared" si="14"/>
        <v>0</v>
      </c>
      <c r="V65" s="1">
        <f t="shared" si="15"/>
        <v>0</v>
      </c>
      <c r="W65" s="1"/>
      <c r="X65"/>
    </row>
    <row r="66" spans="1:24" ht="15" x14ac:dyDescent="0.25">
      <c r="A66" s="14">
        <v>5</v>
      </c>
      <c r="B66" s="14" t="s">
        <v>9</v>
      </c>
      <c r="C66" s="17" t="s">
        <v>81</v>
      </c>
      <c r="D66" s="14">
        <v>4</v>
      </c>
      <c r="E66" s="49" t="s">
        <v>29</v>
      </c>
      <c r="F66" s="14">
        <f t="shared" si="28"/>
        <v>0</v>
      </c>
      <c r="G66" s="1">
        <f t="shared" si="18"/>
        <v>0</v>
      </c>
      <c r="H66" s="1">
        <f t="shared" si="19"/>
        <v>0</v>
      </c>
      <c r="I66" s="1">
        <f t="shared" si="20"/>
        <v>0</v>
      </c>
      <c r="J66" s="1">
        <f t="shared" si="21"/>
        <v>0</v>
      </c>
      <c r="K66" s="1">
        <f t="shared" si="22"/>
        <v>0</v>
      </c>
      <c r="L66" s="1">
        <f t="shared" si="23"/>
        <v>0</v>
      </c>
      <c r="M66" s="1">
        <f t="shared" si="24"/>
        <v>0</v>
      </c>
      <c r="N66" s="1">
        <f t="shared" si="25"/>
        <v>0</v>
      </c>
      <c r="O66" s="1">
        <f t="shared" si="26"/>
        <v>0</v>
      </c>
      <c r="P66" s="49">
        <v>5</v>
      </c>
      <c r="Q66" s="1">
        <f t="shared" si="10"/>
        <v>0</v>
      </c>
      <c r="R66" s="1">
        <f t="shared" si="11"/>
        <v>0</v>
      </c>
      <c r="S66" s="1">
        <f t="shared" si="12"/>
        <v>0</v>
      </c>
      <c r="T66" s="1">
        <f t="shared" si="13"/>
        <v>0</v>
      </c>
      <c r="U66" s="1">
        <f t="shared" si="14"/>
        <v>0</v>
      </c>
      <c r="V66" s="1">
        <f t="shared" si="15"/>
        <v>0</v>
      </c>
      <c r="W66" s="1"/>
      <c r="X66"/>
    </row>
    <row r="67" spans="1:24" x14ac:dyDescent="0.2">
      <c r="A67" s="14">
        <v>5</v>
      </c>
      <c r="B67" s="14" t="s">
        <v>14</v>
      </c>
      <c r="C67" s="18" t="s">
        <v>82</v>
      </c>
      <c r="D67" s="14">
        <v>6</v>
      </c>
      <c r="E67" s="49" t="s">
        <v>29</v>
      </c>
      <c r="F67" s="14">
        <f t="shared" si="28"/>
        <v>0</v>
      </c>
      <c r="G67" s="1">
        <f t="shared" si="18"/>
        <v>0</v>
      </c>
      <c r="H67" s="1">
        <f t="shared" si="19"/>
        <v>0</v>
      </c>
      <c r="I67" s="1">
        <f t="shared" si="20"/>
        <v>0</v>
      </c>
      <c r="J67" s="1">
        <f t="shared" si="21"/>
        <v>0</v>
      </c>
      <c r="K67" s="1">
        <f t="shared" si="22"/>
        <v>0</v>
      </c>
      <c r="L67" s="1">
        <f t="shared" si="23"/>
        <v>0</v>
      </c>
      <c r="M67" s="1">
        <f t="shared" si="24"/>
        <v>0</v>
      </c>
      <c r="N67" s="1">
        <f t="shared" si="25"/>
        <v>0</v>
      </c>
      <c r="O67" s="1">
        <f t="shared" si="26"/>
        <v>0</v>
      </c>
      <c r="P67" s="49">
        <v>5</v>
      </c>
      <c r="Q67" s="1">
        <f t="shared" si="10"/>
        <v>0</v>
      </c>
      <c r="R67" s="1">
        <f t="shared" si="11"/>
        <v>0</v>
      </c>
      <c r="S67" s="1">
        <f t="shared" si="12"/>
        <v>0</v>
      </c>
      <c r="T67" s="1">
        <f t="shared" si="13"/>
        <v>0</v>
      </c>
      <c r="U67" s="1">
        <f t="shared" si="14"/>
        <v>0</v>
      </c>
      <c r="V67" s="1">
        <f t="shared" si="15"/>
        <v>0</v>
      </c>
      <c r="W67" s="1"/>
    </row>
    <row r="68" spans="1:24" x14ac:dyDescent="0.2">
      <c r="A68" s="14">
        <v>5</v>
      </c>
      <c r="B68" s="14" t="s">
        <v>13</v>
      </c>
      <c r="C68" s="20" t="s">
        <v>83</v>
      </c>
      <c r="D68" s="14">
        <v>4</v>
      </c>
      <c r="E68" s="49" t="s">
        <v>29</v>
      </c>
      <c r="F68" s="14">
        <f t="shared" si="28"/>
        <v>0</v>
      </c>
      <c r="G68" s="1">
        <f t="shared" ref="G68:G84" si="29">IF(AND($B68="RI",$E68="Da"),$D68,0)</f>
        <v>0</v>
      </c>
      <c r="H68" s="1">
        <f t="shared" ref="H68:H84" si="30">IF(AND($B68="TO",$E68="Da"),$D68,0)</f>
        <v>0</v>
      </c>
      <c r="I68" s="1">
        <f t="shared" ref="I68:I84" si="31">IF(AND($B68="OU",$E68="Da"),$D68,0)</f>
        <v>0</v>
      </c>
      <c r="J68" s="1">
        <f t="shared" ref="J68:J84" si="32">IF(AND($B68="UP",$E68="Da"),$D68,0)</f>
        <v>0</v>
      </c>
      <c r="K68" s="1">
        <f t="shared" ref="K68:K84" si="33">IF(AND($B68="PP",$E68="Da"),$D68,0)</f>
        <v>0</v>
      </c>
      <c r="L68" s="1">
        <f t="shared" ref="L68:L84" si="34">IF(AND($B68="TOS",$E68="Da"),$D68,0)</f>
        <v>0</v>
      </c>
      <c r="M68" s="1">
        <f t="shared" ref="M68:M84" si="35">IF(AND($B68="SP",$E68="Da"),$D68,0)</f>
        <v>0</v>
      </c>
      <c r="N68" s="1">
        <f t="shared" ref="N68:N84" si="36">IF(AND($B68="OP",$E68="Da"),$D68,0)</f>
        <v>0</v>
      </c>
      <c r="O68" s="1">
        <f t="shared" ref="O68:O84" si="37">IF(AND($B68="YSR",$E68="Da"),$D68,0)</f>
        <v>0</v>
      </c>
      <c r="P68" s="49">
        <v>5</v>
      </c>
      <c r="Q68" s="1">
        <f t="shared" si="10"/>
        <v>0</v>
      </c>
      <c r="R68" s="1">
        <f t="shared" si="11"/>
        <v>0</v>
      </c>
      <c r="S68" s="1">
        <f t="shared" si="12"/>
        <v>0</v>
      </c>
      <c r="T68" s="1">
        <f t="shared" si="13"/>
        <v>0</v>
      </c>
      <c r="U68" s="1">
        <f t="shared" si="14"/>
        <v>0</v>
      </c>
      <c r="V68" s="1">
        <f t="shared" si="15"/>
        <v>0</v>
      </c>
      <c r="W68" s="1"/>
    </row>
    <row r="69" spans="1:24" x14ac:dyDescent="0.2">
      <c r="A69" s="14">
        <v>5</v>
      </c>
      <c r="B69" s="14" t="s">
        <v>13</v>
      </c>
      <c r="C69" s="20" t="s">
        <v>84</v>
      </c>
      <c r="D69" s="14">
        <v>4</v>
      </c>
      <c r="E69" s="49" t="s">
        <v>29</v>
      </c>
      <c r="F69" s="14">
        <f t="shared" si="28"/>
        <v>0</v>
      </c>
      <c r="G69" s="1">
        <f t="shared" si="29"/>
        <v>0</v>
      </c>
      <c r="H69" s="1">
        <f t="shared" si="30"/>
        <v>0</v>
      </c>
      <c r="I69" s="1">
        <f t="shared" si="31"/>
        <v>0</v>
      </c>
      <c r="J69" s="1">
        <f t="shared" si="32"/>
        <v>0</v>
      </c>
      <c r="K69" s="1">
        <f t="shared" si="33"/>
        <v>0</v>
      </c>
      <c r="L69" s="1">
        <f t="shared" si="34"/>
        <v>0</v>
      </c>
      <c r="M69" s="1">
        <f t="shared" si="35"/>
        <v>0</v>
      </c>
      <c r="N69" s="1">
        <f t="shared" si="36"/>
        <v>0</v>
      </c>
      <c r="O69" s="1">
        <f t="shared" si="37"/>
        <v>0</v>
      </c>
      <c r="P69" s="49">
        <v>5</v>
      </c>
      <c r="Q69" s="1">
        <f t="shared" ref="Q69:Q83" si="38">IF(P69=1,F69,0)</f>
        <v>0</v>
      </c>
      <c r="R69" s="1">
        <f t="shared" ref="R69:R84" si="39">IF(P69=2,F69,0)</f>
        <v>0</v>
      </c>
      <c r="S69" s="1">
        <f t="shared" ref="S69:S84" si="40">IF(P69=3,F69,0)</f>
        <v>0</v>
      </c>
      <c r="T69" s="1">
        <f t="shared" ref="T69:T84" si="41">IF(P69=4,F69,0)</f>
        <v>0</v>
      </c>
      <c r="U69" s="1">
        <f t="shared" ref="U69:U84" si="42">IF(P69=5,F69,0)</f>
        <v>0</v>
      </c>
      <c r="V69" s="1">
        <f t="shared" ref="V69:V84" si="43">IF(P69=6,F69,0)</f>
        <v>0</v>
      </c>
      <c r="W69" s="1"/>
    </row>
    <row r="70" spans="1:24" x14ac:dyDescent="0.2">
      <c r="A70" s="14">
        <v>5</v>
      </c>
      <c r="B70" s="14" t="s">
        <v>7</v>
      </c>
      <c r="C70" s="15" t="s">
        <v>85</v>
      </c>
      <c r="D70" s="14">
        <v>4</v>
      </c>
      <c r="E70" s="49" t="s">
        <v>29</v>
      </c>
      <c r="F70" s="14">
        <f t="shared" si="28"/>
        <v>0</v>
      </c>
      <c r="G70" s="1">
        <f t="shared" si="29"/>
        <v>0</v>
      </c>
      <c r="H70" s="1">
        <f t="shared" si="30"/>
        <v>0</v>
      </c>
      <c r="I70" s="1">
        <f t="shared" si="31"/>
        <v>0</v>
      </c>
      <c r="J70" s="1">
        <f t="shared" si="32"/>
        <v>0</v>
      </c>
      <c r="K70" s="1">
        <f t="shared" si="33"/>
        <v>0</v>
      </c>
      <c r="L70" s="1">
        <f t="shared" si="34"/>
        <v>0</v>
      </c>
      <c r="M70" s="1">
        <f t="shared" si="35"/>
        <v>0</v>
      </c>
      <c r="N70" s="1">
        <f t="shared" si="36"/>
        <v>0</v>
      </c>
      <c r="O70" s="1">
        <f t="shared" si="37"/>
        <v>0</v>
      </c>
      <c r="P70" s="49">
        <v>5</v>
      </c>
      <c r="Q70" s="1">
        <f t="shared" si="38"/>
        <v>0</v>
      </c>
      <c r="R70" s="1">
        <f t="shared" si="39"/>
        <v>0</v>
      </c>
      <c r="S70" s="1">
        <f t="shared" si="40"/>
        <v>0</v>
      </c>
      <c r="T70" s="1">
        <f t="shared" si="41"/>
        <v>0</v>
      </c>
      <c r="U70" s="1">
        <f t="shared" si="42"/>
        <v>0</v>
      </c>
      <c r="V70" s="1">
        <f t="shared" si="43"/>
        <v>0</v>
      </c>
      <c r="W70" s="1"/>
    </row>
    <row r="71" spans="1:24" x14ac:dyDescent="0.2">
      <c r="A71" s="14">
        <v>5</v>
      </c>
      <c r="B71" s="14" t="s">
        <v>9</v>
      </c>
      <c r="C71" s="17" t="s">
        <v>86</v>
      </c>
      <c r="D71" s="14">
        <v>5</v>
      </c>
      <c r="E71" s="49" t="s">
        <v>29</v>
      </c>
      <c r="F71" s="14">
        <f t="shared" si="28"/>
        <v>0</v>
      </c>
      <c r="G71" s="1">
        <f t="shared" si="29"/>
        <v>0</v>
      </c>
      <c r="H71" s="1">
        <f t="shared" si="30"/>
        <v>0</v>
      </c>
      <c r="I71" s="1">
        <f t="shared" si="31"/>
        <v>0</v>
      </c>
      <c r="J71" s="1">
        <f t="shared" si="32"/>
        <v>0</v>
      </c>
      <c r="K71" s="1">
        <f t="shared" si="33"/>
        <v>0</v>
      </c>
      <c r="L71" s="1">
        <f t="shared" si="34"/>
        <v>0</v>
      </c>
      <c r="M71" s="1">
        <f t="shared" si="35"/>
        <v>0</v>
      </c>
      <c r="N71" s="1">
        <f t="shared" si="36"/>
        <v>0</v>
      </c>
      <c r="O71" s="1">
        <f t="shared" si="37"/>
        <v>0</v>
      </c>
      <c r="P71" s="49">
        <v>5</v>
      </c>
      <c r="Q71" s="1">
        <f t="shared" si="38"/>
        <v>0</v>
      </c>
      <c r="R71" s="1">
        <f t="shared" si="39"/>
        <v>0</v>
      </c>
      <c r="S71" s="1">
        <f t="shared" si="40"/>
        <v>0</v>
      </c>
      <c r="T71" s="1">
        <f t="shared" si="41"/>
        <v>0</v>
      </c>
      <c r="U71" s="1">
        <f t="shared" si="42"/>
        <v>0</v>
      </c>
      <c r="V71" s="1">
        <f t="shared" si="43"/>
        <v>0</v>
      </c>
      <c r="W71" s="1"/>
    </row>
    <row r="72" spans="1:24" x14ac:dyDescent="0.2">
      <c r="A72" s="14">
        <v>5</v>
      </c>
      <c r="B72" s="14" t="s">
        <v>8</v>
      </c>
      <c r="C72" s="16" t="s">
        <v>87</v>
      </c>
      <c r="D72" s="14">
        <v>4</v>
      </c>
      <c r="E72" s="49" t="s">
        <v>29</v>
      </c>
      <c r="F72" s="14">
        <f t="shared" si="28"/>
        <v>0</v>
      </c>
      <c r="G72" s="1">
        <f t="shared" si="29"/>
        <v>0</v>
      </c>
      <c r="H72" s="1">
        <f t="shared" si="30"/>
        <v>0</v>
      </c>
      <c r="I72" s="1">
        <f t="shared" si="31"/>
        <v>0</v>
      </c>
      <c r="J72" s="1">
        <f t="shared" si="32"/>
        <v>0</v>
      </c>
      <c r="K72" s="1">
        <f t="shared" si="33"/>
        <v>0</v>
      </c>
      <c r="L72" s="1">
        <f t="shared" si="34"/>
        <v>0</v>
      </c>
      <c r="M72" s="1">
        <f t="shared" si="35"/>
        <v>0</v>
      </c>
      <c r="N72" s="1">
        <f t="shared" si="36"/>
        <v>0</v>
      </c>
      <c r="O72" s="1">
        <f t="shared" si="37"/>
        <v>0</v>
      </c>
      <c r="P72" s="49">
        <v>5</v>
      </c>
      <c r="Q72" s="1">
        <f t="shared" si="38"/>
        <v>0</v>
      </c>
      <c r="R72" s="1">
        <f t="shared" si="39"/>
        <v>0</v>
      </c>
      <c r="S72" s="1">
        <f t="shared" si="40"/>
        <v>0</v>
      </c>
      <c r="T72" s="1">
        <f t="shared" si="41"/>
        <v>0</v>
      </c>
      <c r="U72" s="1">
        <f t="shared" si="42"/>
        <v>0</v>
      </c>
      <c r="V72" s="1">
        <f t="shared" si="43"/>
        <v>0</v>
      </c>
      <c r="W72" s="1"/>
    </row>
    <row r="73" spans="1:24" x14ac:dyDescent="0.2">
      <c r="A73" s="14">
        <v>5</v>
      </c>
      <c r="B73" s="14" t="s">
        <v>9</v>
      </c>
      <c r="C73" s="17" t="s">
        <v>88</v>
      </c>
      <c r="D73" s="14">
        <v>4</v>
      </c>
      <c r="E73" s="49" t="s">
        <v>29</v>
      </c>
      <c r="F73" s="14">
        <f t="shared" si="28"/>
        <v>0</v>
      </c>
      <c r="G73" s="1">
        <f t="shared" si="29"/>
        <v>0</v>
      </c>
      <c r="H73" s="1">
        <f t="shared" si="30"/>
        <v>0</v>
      </c>
      <c r="I73" s="1">
        <f t="shared" si="31"/>
        <v>0</v>
      </c>
      <c r="J73" s="1">
        <f t="shared" si="32"/>
        <v>0</v>
      </c>
      <c r="K73" s="1">
        <f t="shared" si="33"/>
        <v>0</v>
      </c>
      <c r="L73" s="1">
        <f t="shared" si="34"/>
        <v>0</v>
      </c>
      <c r="M73" s="1">
        <f t="shared" si="35"/>
        <v>0</v>
      </c>
      <c r="N73" s="1">
        <f t="shared" si="36"/>
        <v>0</v>
      </c>
      <c r="O73" s="1">
        <f t="shared" si="37"/>
        <v>0</v>
      </c>
      <c r="P73" s="49">
        <v>5</v>
      </c>
      <c r="Q73" s="1">
        <f t="shared" si="38"/>
        <v>0</v>
      </c>
      <c r="R73" s="1">
        <f t="shared" si="39"/>
        <v>0</v>
      </c>
      <c r="S73" s="1">
        <f t="shared" si="40"/>
        <v>0</v>
      </c>
      <c r="T73" s="1">
        <f t="shared" si="41"/>
        <v>0</v>
      </c>
      <c r="U73" s="1">
        <f t="shared" si="42"/>
        <v>0</v>
      </c>
      <c r="V73" s="1">
        <f t="shared" si="43"/>
        <v>0</v>
      </c>
      <c r="W73" s="1"/>
    </row>
    <row r="74" spans="1:24" x14ac:dyDescent="0.2">
      <c r="A74" s="14"/>
      <c r="B74" s="14"/>
      <c r="C74" s="16"/>
      <c r="D74" s="14"/>
      <c r="E74" s="14"/>
      <c r="F74" s="14"/>
      <c r="G74" s="1">
        <f t="shared" si="29"/>
        <v>0</v>
      </c>
      <c r="H74" s="1">
        <f t="shared" si="30"/>
        <v>0</v>
      </c>
      <c r="I74" s="1">
        <f t="shared" si="31"/>
        <v>0</v>
      </c>
      <c r="J74" s="1">
        <f t="shared" si="32"/>
        <v>0</v>
      </c>
      <c r="K74" s="1">
        <f t="shared" si="33"/>
        <v>0</v>
      </c>
      <c r="L74" s="1">
        <f t="shared" si="34"/>
        <v>0</v>
      </c>
      <c r="M74" s="1">
        <f t="shared" si="35"/>
        <v>0</v>
      </c>
      <c r="N74" s="1">
        <f t="shared" si="36"/>
        <v>0</v>
      </c>
      <c r="O74" s="1">
        <f t="shared" si="37"/>
        <v>0</v>
      </c>
      <c r="P74" s="58"/>
      <c r="Q74" s="1">
        <f t="shared" si="38"/>
        <v>0</v>
      </c>
      <c r="R74" s="1">
        <f t="shared" si="39"/>
        <v>0</v>
      </c>
      <c r="S74" s="1">
        <f t="shared" si="40"/>
        <v>0</v>
      </c>
      <c r="T74" s="1">
        <f t="shared" si="41"/>
        <v>0</v>
      </c>
      <c r="U74" s="1">
        <f t="shared" si="42"/>
        <v>0</v>
      </c>
      <c r="V74" s="1">
        <f t="shared" si="43"/>
        <v>0</v>
      </c>
      <c r="W74" s="1"/>
    </row>
    <row r="75" spans="1:24" ht="18" x14ac:dyDescent="0.25">
      <c r="A75" s="14"/>
      <c r="B75" s="14"/>
      <c r="C75" s="51" t="s">
        <v>89</v>
      </c>
      <c r="D75" s="14"/>
      <c r="E75" s="14"/>
      <c r="F75" s="14"/>
      <c r="G75" s="1">
        <f t="shared" si="29"/>
        <v>0</v>
      </c>
      <c r="H75" s="1">
        <f t="shared" si="30"/>
        <v>0</v>
      </c>
      <c r="I75" s="1">
        <f t="shared" si="31"/>
        <v>0</v>
      </c>
      <c r="J75" s="1">
        <f t="shared" si="32"/>
        <v>0</v>
      </c>
      <c r="K75" s="1">
        <f t="shared" si="33"/>
        <v>0</v>
      </c>
      <c r="L75" s="1">
        <f t="shared" si="34"/>
        <v>0</v>
      </c>
      <c r="M75" s="1">
        <f t="shared" si="35"/>
        <v>0</v>
      </c>
      <c r="N75" s="1">
        <f t="shared" si="36"/>
        <v>0</v>
      </c>
      <c r="O75" s="1">
        <f t="shared" si="37"/>
        <v>0</v>
      </c>
      <c r="P75" s="58"/>
      <c r="Q75" s="1">
        <f t="shared" si="38"/>
        <v>0</v>
      </c>
      <c r="R75" s="1">
        <f t="shared" si="39"/>
        <v>0</v>
      </c>
      <c r="S75" s="1">
        <f t="shared" si="40"/>
        <v>0</v>
      </c>
      <c r="T75" s="1">
        <f t="shared" si="41"/>
        <v>0</v>
      </c>
      <c r="U75" s="1">
        <f t="shared" si="42"/>
        <v>0</v>
      </c>
      <c r="V75" s="1">
        <f t="shared" si="43"/>
        <v>0</v>
      </c>
      <c r="W75" s="1"/>
    </row>
    <row r="76" spans="1:24" x14ac:dyDescent="0.2">
      <c r="A76" s="33">
        <v>6</v>
      </c>
      <c r="B76" s="14" t="s">
        <v>8</v>
      </c>
      <c r="C76" s="16" t="s">
        <v>90</v>
      </c>
      <c r="D76" s="33">
        <v>5</v>
      </c>
      <c r="E76" s="14" t="s">
        <v>21</v>
      </c>
      <c r="F76" s="14">
        <f>IF(E76="Da",D76,0)</f>
        <v>5</v>
      </c>
      <c r="G76" s="1">
        <f t="shared" si="29"/>
        <v>0</v>
      </c>
      <c r="H76" s="1">
        <f t="shared" si="30"/>
        <v>5</v>
      </c>
      <c r="I76" s="1">
        <f t="shared" si="31"/>
        <v>0</v>
      </c>
      <c r="J76" s="1">
        <f t="shared" si="32"/>
        <v>0</v>
      </c>
      <c r="K76" s="1">
        <f t="shared" si="33"/>
        <v>0</v>
      </c>
      <c r="L76" s="1">
        <f t="shared" si="34"/>
        <v>0</v>
      </c>
      <c r="M76" s="1">
        <f t="shared" si="35"/>
        <v>0</v>
      </c>
      <c r="N76" s="1">
        <f t="shared" si="36"/>
        <v>0</v>
      </c>
      <c r="O76" s="1">
        <f t="shared" si="37"/>
        <v>0</v>
      </c>
      <c r="P76" s="49">
        <v>6</v>
      </c>
      <c r="Q76" s="1">
        <f t="shared" si="38"/>
        <v>0</v>
      </c>
      <c r="R76" s="1">
        <f t="shared" si="39"/>
        <v>0</v>
      </c>
      <c r="S76" s="1">
        <f t="shared" si="40"/>
        <v>0</v>
      </c>
      <c r="T76" s="1">
        <f t="shared" si="41"/>
        <v>0</v>
      </c>
      <c r="U76" s="1">
        <f t="shared" si="42"/>
        <v>0</v>
      </c>
      <c r="V76" s="1">
        <f t="shared" si="43"/>
        <v>5</v>
      </c>
      <c r="W76" s="1"/>
    </row>
    <row r="77" spans="1:24" x14ac:dyDescent="0.2">
      <c r="A77" s="33">
        <v>6</v>
      </c>
      <c r="B77" s="14" t="s">
        <v>7</v>
      </c>
      <c r="C77" s="15" t="s">
        <v>91</v>
      </c>
      <c r="D77" s="33">
        <v>7</v>
      </c>
      <c r="E77" s="14" t="s">
        <v>21</v>
      </c>
      <c r="F77" s="14">
        <f>IF(E77="Da",D77,0)</f>
        <v>7</v>
      </c>
      <c r="G77" s="1">
        <f t="shared" si="29"/>
        <v>7</v>
      </c>
      <c r="H77" s="1">
        <f t="shared" si="30"/>
        <v>0</v>
      </c>
      <c r="I77" s="1">
        <f t="shared" si="31"/>
        <v>0</v>
      </c>
      <c r="J77" s="1">
        <f t="shared" si="32"/>
        <v>0</v>
      </c>
      <c r="K77" s="1">
        <f t="shared" si="33"/>
        <v>0</v>
      </c>
      <c r="L77" s="1">
        <f t="shared" si="34"/>
        <v>0</v>
      </c>
      <c r="M77" s="1">
        <f t="shared" si="35"/>
        <v>0</v>
      </c>
      <c r="N77" s="1">
        <f t="shared" si="36"/>
        <v>0</v>
      </c>
      <c r="O77" s="1">
        <f t="shared" si="37"/>
        <v>0</v>
      </c>
      <c r="P77" s="49">
        <v>6</v>
      </c>
      <c r="Q77" s="1">
        <f t="shared" si="38"/>
        <v>0</v>
      </c>
      <c r="R77" s="1">
        <f t="shared" si="39"/>
        <v>0</v>
      </c>
      <c r="S77" s="1">
        <f t="shared" si="40"/>
        <v>0</v>
      </c>
      <c r="T77" s="1">
        <f t="shared" si="41"/>
        <v>0</v>
      </c>
      <c r="U77" s="1">
        <f t="shared" si="42"/>
        <v>0</v>
      </c>
      <c r="V77" s="1">
        <f t="shared" si="43"/>
        <v>7</v>
      </c>
      <c r="W77" s="1"/>
    </row>
    <row r="78" spans="1:24" x14ac:dyDescent="0.2">
      <c r="A78" s="33">
        <v>6</v>
      </c>
      <c r="B78" s="14" t="s">
        <v>7</v>
      </c>
      <c r="C78" s="15" t="s">
        <v>92</v>
      </c>
      <c r="D78" s="33">
        <v>7</v>
      </c>
      <c r="E78" s="14" t="s">
        <v>21</v>
      </c>
      <c r="F78" s="14">
        <f>IF(E78="Da",D78,0)</f>
        <v>7</v>
      </c>
      <c r="G78" s="1">
        <f t="shared" si="29"/>
        <v>7</v>
      </c>
      <c r="H78" s="1">
        <f t="shared" si="30"/>
        <v>0</v>
      </c>
      <c r="I78" s="1">
        <f t="shared" si="31"/>
        <v>0</v>
      </c>
      <c r="J78" s="1">
        <f t="shared" si="32"/>
        <v>0</v>
      </c>
      <c r="K78" s="1">
        <f t="shared" si="33"/>
        <v>0</v>
      </c>
      <c r="L78" s="1">
        <f t="shared" si="34"/>
        <v>0</v>
      </c>
      <c r="M78" s="1">
        <f t="shared" si="35"/>
        <v>0</v>
      </c>
      <c r="N78" s="1">
        <f t="shared" si="36"/>
        <v>0</v>
      </c>
      <c r="O78" s="1">
        <f t="shared" si="37"/>
        <v>0</v>
      </c>
      <c r="P78" s="49">
        <v>6</v>
      </c>
      <c r="Q78" s="1">
        <f t="shared" si="38"/>
        <v>0</v>
      </c>
      <c r="R78" s="1">
        <f t="shared" si="39"/>
        <v>0</v>
      </c>
      <c r="S78" s="1">
        <f t="shared" si="40"/>
        <v>0</v>
      </c>
      <c r="T78" s="1">
        <f t="shared" si="41"/>
        <v>0</v>
      </c>
      <c r="U78" s="1">
        <f t="shared" si="42"/>
        <v>0</v>
      </c>
      <c r="V78" s="1">
        <f t="shared" si="43"/>
        <v>7</v>
      </c>
      <c r="W78" s="1"/>
    </row>
    <row r="79" spans="1:24" x14ac:dyDescent="0.2">
      <c r="A79" s="33">
        <v>6</v>
      </c>
      <c r="B79" s="14" t="s">
        <v>15</v>
      </c>
      <c r="C79" s="22" t="s">
        <v>93</v>
      </c>
      <c r="D79" s="33">
        <v>8</v>
      </c>
      <c r="E79" s="14" t="s">
        <v>21</v>
      </c>
      <c r="F79" s="14">
        <f>IF(E79="Da",D79,0)</f>
        <v>8</v>
      </c>
      <c r="G79" s="1">
        <f t="shared" si="29"/>
        <v>0</v>
      </c>
      <c r="H79" s="1">
        <f t="shared" si="30"/>
        <v>0</v>
      </c>
      <c r="I79" s="1">
        <f t="shared" si="31"/>
        <v>0</v>
      </c>
      <c r="J79" s="1">
        <f t="shared" si="32"/>
        <v>0</v>
      </c>
      <c r="K79" s="1">
        <f t="shared" si="33"/>
        <v>0</v>
      </c>
      <c r="L79" s="1">
        <f t="shared" si="34"/>
        <v>0</v>
      </c>
      <c r="M79" s="1">
        <f t="shared" si="35"/>
        <v>0</v>
      </c>
      <c r="N79" s="1">
        <f t="shared" si="36"/>
        <v>0</v>
      </c>
      <c r="O79" s="1">
        <f t="shared" si="37"/>
        <v>8</v>
      </c>
      <c r="P79" s="49">
        <v>6</v>
      </c>
      <c r="Q79" s="1">
        <f t="shared" si="38"/>
        <v>0</v>
      </c>
      <c r="R79" s="1">
        <f t="shared" si="39"/>
        <v>0</v>
      </c>
      <c r="S79" s="1">
        <f t="shared" si="40"/>
        <v>0</v>
      </c>
      <c r="T79" s="1">
        <f t="shared" si="41"/>
        <v>0</v>
      </c>
      <c r="U79" s="1">
        <f t="shared" si="42"/>
        <v>0</v>
      </c>
      <c r="V79" s="1">
        <f t="shared" si="43"/>
        <v>8</v>
      </c>
      <c r="W79" s="1"/>
    </row>
    <row r="80" spans="1:24" ht="18" x14ac:dyDescent="0.25">
      <c r="A80" s="14"/>
      <c r="B80" s="14"/>
      <c r="C80" s="12" t="s">
        <v>94</v>
      </c>
      <c r="D80" s="14"/>
      <c r="E80" s="14"/>
      <c r="F80" s="14"/>
      <c r="G80" s="1">
        <f t="shared" si="29"/>
        <v>0</v>
      </c>
      <c r="H80" s="1">
        <f t="shared" si="30"/>
        <v>0</v>
      </c>
      <c r="I80" s="1">
        <f t="shared" si="31"/>
        <v>0</v>
      </c>
      <c r="J80" s="1">
        <f t="shared" si="32"/>
        <v>0</v>
      </c>
      <c r="K80" s="1">
        <f t="shared" si="33"/>
        <v>0</v>
      </c>
      <c r="L80" s="1">
        <f t="shared" si="34"/>
        <v>0</v>
      </c>
      <c r="M80" s="1">
        <f t="shared" si="35"/>
        <v>0</v>
      </c>
      <c r="N80" s="1">
        <f t="shared" si="36"/>
        <v>0</v>
      </c>
      <c r="O80" s="1">
        <f t="shared" si="37"/>
        <v>0</v>
      </c>
      <c r="P80" s="49"/>
      <c r="Q80" s="1">
        <f t="shared" si="38"/>
        <v>0</v>
      </c>
      <c r="R80" s="1">
        <f t="shared" si="39"/>
        <v>0</v>
      </c>
      <c r="S80" s="1">
        <f t="shared" si="40"/>
        <v>0</v>
      </c>
      <c r="T80" s="1">
        <f t="shared" si="41"/>
        <v>0</v>
      </c>
      <c r="U80" s="1">
        <f t="shared" si="42"/>
        <v>0</v>
      </c>
      <c r="V80" s="1">
        <f t="shared" si="43"/>
        <v>0</v>
      </c>
      <c r="W80" s="1"/>
    </row>
    <row r="81" spans="1:23" x14ac:dyDescent="0.2">
      <c r="A81" s="33">
        <v>6</v>
      </c>
      <c r="B81" s="14" t="s">
        <v>7</v>
      </c>
      <c r="C81" s="15" t="s">
        <v>95</v>
      </c>
      <c r="D81" s="33">
        <v>5</v>
      </c>
      <c r="E81" s="49" t="s">
        <v>29</v>
      </c>
      <c r="F81" s="14">
        <f>IF(E81="Da",D81,0)</f>
        <v>0</v>
      </c>
      <c r="G81" s="1">
        <f t="shared" si="29"/>
        <v>0</v>
      </c>
      <c r="H81" s="1">
        <f t="shared" si="30"/>
        <v>0</v>
      </c>
      <c r="I81" s="1">
        <f t="shared" si="31"/>
        <v>0</v>
      </c>
      <c r="J81" s="1">
        <f t="shared" si="32"/>
        <v>0</v>
      </c>
      <c r="K81" s="1">
        <f t="shared" si="33"/>
        <v>0</v>
      </c>
      <c r="L81" s="1">
        <f t="shared" si="34"/>
        <v>0</v>
      </c>
      <c r="M81" s="1">
        <f t="shared" si="35"/>
        <v>0</v>
      </c>
      <c r="N81" s="1">
        <f t="shared" si="36"/>
        <v>0</v>
      </c>
      <c r="O81" s="1">
        <f t="shared" si="37"/>
        <v>0</v>
      </c>
      <c r="P81" s="49">
        <v>6</v>
      </c>
      <c r="Q81" s="1">
        <f t="shared" si="38"/>
        <v>0</v>
      </c>
      <c r="R81" s="1">
        <f t="shared" si="39"/>
        <v>0</v>
      </c>
      <c r="S81" s="1">
        <f t="shared" si="40"/>
        <v>0</v>
      </c>
      <c r="T81" s="1">
        <f t="shared" si="41"/>
        <v>0</v>
      </c>
      <c r="U81" s="1">
        <f t="shared" si="42"/>
        <v>0</v>
      </c>
      <c r="V81" s="1">
        <f t="shared" si="43"/>
        <v>0</v>
      </c>
      <c r="W81" s="1"/>
    </row>
    <row r="82" spans="1:23" x14ac:dyDescent="0.2">
      <c r="A82" s="33">
        <v>6</v>
      </c>
      <c r="B82" s="14" t="s">
        <v>9</v>
      </c>
      <c r="C82" s="17" t="s">
        <v>96</v>
      </c>
      <c r="D82" s="33">
        <v>4</v>
      </c>
      <c r="E82" s="49" t="s">
        <v>29</v>
      </c>
      <c r="F82" s="14">
        <f>IF(E82="Da",D82,0)</f>
        <v>0</v>
      </c>
      <c r="G82" s="1">
        <f t="shared" si="29"/>
        <v>0</v>
      </c>
      <c r="H82" s="1">
        <f t="shared" si="30"/>
        <v>0</v>
      </c>
      <c r="I82" s="1">
        <f t="shared" si="31"/>
        <v>0</v>
      </c>
      <c r="J82" s="1">
        <f t="shared" si="32"/>
        <v>0</v>
      </c>
      <c r="K82" s="1">
        <f t="shared" si="33"/>
        <v>0</v>
      </c>
      <c r="L82" s="1">
        <f t="shared" si="34"/>
        <v>0</v>
      </c>
      <c r="M82" s="1">
        <f t="shared" si="35"/>
        <v>0</v>
      </c>
      <c r="N82" s="1">
        <f t="shared" si="36"/>
        <v>0</v>
      </c>
      <c r="O82" s="1">
        <f t="shared" si="37"/>
        <v>0</v>
      </c>
      <c r="P82" s="49">
        <v>6</v>
      </c>
      <c r="Q82" s="1">
        <f t="shared" si="38"/>
        <v>0</v>
      </c>
      <c r="R82" s="1">
        <f t="shared" si="39"/>
        <v>0</v>
      </c>
      <c r="S82" s="1">
        <f t="shared" si="40"/>
        <v>0</v>
      </c>
      <c r="T82" s="1">
        <f t="shared" si="41"/>
        <v>0</v>
      </c>
      <c r="U82" s="1">
        <f t="shared" si="42"/>
        <v>0</v>
      </c>
      <c r="V82" s="1">
        <f t="shared" si="43"/>
        <v>0</v>
      </c>
      <c r="W82" s="1"/>
    </row>
    <row r="83" spans="1:23" x14ac:dyDescent="0.2">
      <c r="A83" s="33">
        <v>6</v>
      </c>
      <c r="B83" s="14" t="s">
        <v>9</v>
      </c>
      <c r="C83" s="17" t="s">
        <v>97</v>
      </c>
      <c r="D83" s="33">
        <v>4</v>
      </c>
      <c r="E83" s="49" t="s">
        <v>29</v>
      </c>
      <c r="F83" s="14">
        <f>IF(E83="Da",D83,0)</f>
        <v>0</v>
      </c>
      <c r="G83" s="1">
        <f t="shared" si="29"/>
        <v>0</v>
      </c>
      <c r="H83" s="1">
        <f t="shared" si="30"/>
        <v>0</v>
      </c>
      <c r="I83" s="1">
        <f t="shared" si="31"/>
        <v>0</v>
      </c>
      <c r="J83" s="1">
        <f t="shared" si="32"/>
        <v>0</v>
      </c>
      <c r="K83" s="1">
        <f t="shared" si="33"/>
        <v>0</v>
      </c>
      <c r="L83" s="1">
        <f t="shared" si="34"/>
        <v>0</v>
      </c>
      <c r="M83" s="1">
        <f t="shared" si="35"/>
        <v>0</v>
      </c>
      <c r="N83" s="1">
        <f t="shared" si="36"/>
        <v>0</v>
      </c>
      <c r="O83" s="1">
        <f t="shared" si="37"/>
        <v>0</v>
      </c>
      <c r="P83" s="49">
        <v>6</v>
      </c>
      <c r="Q83" s="1">
        <f t="shared" si="38"/>
        <v>0</v>
      </c>
      <c r="R83" s="1">
        <f t="shared" si="39"/>
        <v>0</v>
      </c>
      <c r="S83" s="1">
        <f t="shared" si="40"/>
        <v>0</v>
      </c>
      <c r="T83" s="1">
        <f t="shared" si="41"/>
        <v>0</v>
      </c>
      <c r="U83" s="1">
        <f t="shared" si="42"/>
        <v>0</v>
      </c>
      <c r="V83" s="1">
        <f t="shared" si="43"/>
        <v>0</v>
      </c>
      <c r="W83" s="1"/>
    </row>
    <row r="84" spans="1:23" x14ac:dyDescent="0.2">
      <c r="A84" s="33">
        <v>6</v>
      </c>
      <c r="B84" s="16" t="s">
        <v>12</v>
      </c>
      <c r="C84" s="21" t="s">
        <v>98</v>
      </c>
      <c r="D84" s="33">
        <v>4</v>
      </c>
      <c r="E84" s="49" t="s">
        <v>29</v>
      </c>
      <c r="F84" s="14">
        <f>IF(E84="Da",D84,0)</f>
        <v>0</v>
      </c>
      <c r="G84" s="1">
        <f t="shared" si="29"/>
        <v>0</v>
      </c>
      <c r="H84" s="1">
        <f t="shared" si="30"/>
        <v>0</v>
      </c>
      <c r="I84" s="1">
        <f t="shared" si="31"/>
        <v>0</v>
      </c>
      <c r="J84" s="1">
        <f t="shared" si="32"/>
        <v>0</v>
      </c>
      <c r="K84" s="1">
        <f t="shared" si="33"/>
        <v>0</v>
      </c>
      <c r="L84" s="1">
        <f t="shared" si="34"/>
        <v>0</v>
      </c>
      <c r="M84" s="1">
        <f t="shared" si="35"/>
        <v>0</v>
      </c>
      <c r="N84" s="1">
        <f t="shared" si="36"/>
        <v>0</v>
      </c>
      <c r="O84" s="1">
        <f t="shared" si="37"/>
        <v>0</v>
      </c>
      <c r="P84" s="49">
        <v>6</v>
      </c>
      <c r="Q84" s="1">
        <f>IF(P84=1,F84,0)</f>
        <v>0</v>
      </c>
      <c r="R84" s="1">
        <f t="shared" si="39"/>
        <v>0</v>
      </c>
      <c r="S84" s="1">
        <f t="shared" si="40"/>
        <v>0</v>
      </c>
      <c r="T84" s="1">
        <f t="shared" si="41"/>
        <v>0</v>
      </c>
      <c r="U84" s="1">
        <f t="shared" si="42"/>
        <v>0</v>
      </c>
      <c r="V84" s="1">
        <f t="shared" si="43"/>
        <v>0</v>
      </c>
      <c r="W84" s="1"/>
    </row>
    <row r="85" spans="1:23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303" spans="5:5" hidden="1" x14ac:dyDescent="0.2">
      <c r="E303" s="2" t="s">
        <v>21</v>
      </c>
    </row>
    <row r="304" spans="5:5" hidden="1" x14ac:dyDescent="0.2">
      <c r="E304" s="2" t="s">
        <v>29</v>
      </c>
    </row>
  </sheetData>
  <sheetProtection selectLockedCells="1"/>
  <protectedRanges>
    <protectedRange algorithmName="SHA-512" hashValue="K3a7JsF8nfhZSYJOu7fZMQDcR7Oh8gwVoHr1+aVtqLkKGW+6FPZY8KKWmrS6vJ3aUzgAYYf4UT2gneBwAzO6Hw==" saltValue="xsvS+puIdGx+M2IYIbZaYg==" spinCount="100000" sqref="B4:B6 B8:B20 B23:B26 B28:B36 B38:B41 B52:B53 B43:B50 D1:D1048576 Z9:Z12 E4:E85 F1:O1048576 X1:X3 X9:X12 AG2:AG5 Z7:AG7 Y2:AF5 AH1:AH5 Y1:AG1 Y6:Y1048576 AH10:AH1048576 X47:X51 X79:X1048576 X14:X17 X32:X40 X19:X27 X42 AA10:AG11 X54:X56 Z14:Z17 X61:X74 AA13:AG1048576 Z13 Z18:Z1048576" name="Zaštićene ćelije"/>
  </protectedRanges>
  <mergeCells count="10">
    <mergeCell ref="Z12:AC12"/>
    <mergeCell ref="Z14:AC14"/>
    <mergeCell ref="Z15:AC15"/>
    <mergeCell ref="Z16:AC16"/>
    <mergeCell ref="Z17:AC17"/>
    <mergeCell ref="Y2:AG2"/>
    <mergeCell ref="A2:E2"/>
    <mergeCell ref="Z9:AC9"/>
    <mergeCell ref="Z10:AC10"/>
    <mergeCell ref="Z11:AC11"/>
  </mergeCells>
  <phoneticPr fontId="5" type="noConversion"/>
  <dataValidations count="1">
    <dataValidation type="list" allowBlank="1" showInputMessage="1" showErrorMessage="1" sqref="E4:E84" xr:uid="{070CB9AA-67CE-4009-AAF5-E608CE55AE22}">
      <formula1>$E$303:$E$304</formula1>
    </dataValidation>
  </dataValidations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PDS 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Karlo Pepelnik</dc:creator>
  <cp:lastModifiedBy>Karlo Pepelnik</cp:lastModifiedBy>
  <cp:lastPrinted>2024-06-25T08:16:27Z</cp:lastPrinted>
  <dcterms:created xsi:type="dcterms:W3CDTF">2024-05-23T11:42:16Z</dcterms:created>
  <dcterms:modified xsi:type="dcterms:W3CDTF">2024-06-25T08:27:48Z</dcterms:modified>
</cp:coreProperties>
</file>