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o Pepelnik\Desktop\Planeri Excel\"/>
    </mc:Choice>
  </mc:AlternateContent>
  <xr:revisionPtr revIDLastSave="0" documentId="13_ncr:1_{4509069E-DD68-4D1C-BF16-97E18D0ABDA0}" xr6:coauthVersionLast="47" xr6:coauthVersionMax="47" xr10:uidLastSave="{00000000-0000-0000-0000-000000000000}"/>
  <bookViews>
    <workbookView xWindow="-120" yWindow="-120" windowWidth="29040" windowHeight="15720" xr2:uid="{5D397142-F37A-4ECD-BBBF-669625E1327E}"/>
  </bookViews>
  <sheets>
    <sheet name="IUO 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AE4" i="1"/>
  <c r="AD5" i="1"/>
  <c r="AA5" i="1"/>
  <c r="Z5" i="1"/>
  <c r="W5" i="1"/>
  <c r="AC5" i="1"/>
  <c r="Y5" i="1"/>
  <c r="AB5" i="1"/>
  <c r="X5" i="1"/>
  <c r="S58" i="1"/>
  <c r="R58" i="1"/>
  <c r="Q58" i="1"/>
  <c r="O58" i="1"/>
  <c r="N58" i="1"/>
  <c r="M58" i="1"/>
  <c r="L58" i="1"/>
  <c r="K58" i="1"/>
  <c r="J58" i="1"/>
  <c r="I58" i="1"/>
  <c r="H58" i="1"/>
  <c r="G58" i="1"/>
  <c r="F58" i="1"/>
  <c r="T58" i="1" s="1"/>
  <c r="S57" i="1"/>
  <c r="R57" i="1"/>
  <c r="Q57" i="1"/>
  <c r="O57" i="1"/>
  <c r="N57" i="1"/>
  <c r="M57" i="1"/>
  <c r="L57" i="1"/>
  <c r="K57" i="1"/>
  <c r="J57" i="1"/>
  <c r="I57" i="1"/>
  <c r="H57" i="1"/>
  <c r="G57" i="1"/>
  <c r="F57" i="1"/>
  <c r="T57" i="1" s="1"/>
  <c r="T56" i="1"/>
  <c r="S56" i="1"/>
  <c r="R56" i="1"/>
  <c r="Q56" i="1"/>
  <c r="O56" i="1"/>
  <c r="N56" i="1"/>
  <c r="M56" i="1"/>
  <c r="L56" i="1"/>
  <c r="K56" i="1"/>
  <c r="J56" i="1"/>
  <c r="I56" i="1"/>
  <c r="H56" i="1"/>
  <c r="G56" i="1"/>
  <c r="F56" i="1"/>
  <c r="T55" i="1"/>
  <c r="R55" i="1"/>
  <c r="Q55" i="1"/>
  <c r="O55" i="1"/>
  <c r="N55" i="1"/>
  <c r="M55" i="1"/>
  <c r="L55" i="1"/>
  <c r="K55" i="1"/>
  <c r="J55" i="1"/>
  <c r="I55" i="1"/>
  <c r="H55" i="1"/>
  <c r="G55" i="1"/>
  <c r="F55" i="1"/>
  <c r="S55" i="1" s="1"/>
  <c r="T54" i="1"/>
  <c r="R54" i="1"/>
  <c r="Q54" i="1"/>
  <c r="O54" i="1"/>
  <c r="N54" i="1"/>
  <c r="M54" i="1"/>
  <c r="L54" i="1"/>
  <c r="K54" i="1"/>
  <c r="J54" i="1"/>
  <c r="I54" i="1"/>
  <c r="H54" i="1"/>
  <c r="G54" i="1"/>
  <c r="F54" i="1"/>
  <c r="S54" i="1" s="1"/>
  <c r="T53" i="1"/>
  <c r="R53" i="1"/>
  <c r="Q53" i="1"/>
  <c r="O53" i="1"/>
  <c r="N53" i="1"/>
  <c r="M53" i="1"/>
  <c r="L53" i="1"/>
  <c r="K53" i="1"/>
  <c r="J53" i="1"/>
  <c r="I53" i="1"/>
  <c r="H53" i="1"/>
  <c r="G53" i="1"/>
  <c r="F53" i="1"/>
  <c r="S53" i="1" s="1"/>
  <c r="T52" i="1"/>
  <c r="R52" i="1"/>
  <c r="Q52" i="1"/>
  <c r="O52" i="1"/>
  <c r="N52" i="1"/>
  <c r="M52" i="1"/>
  <c r="L52" i="1"/>
  <c r="K52" i="1"/>
  <c r="J52" i="1"/>
  <c r="I52" i="1"/>
  <c r="H52" i="1"/>
  <c r="G52" i="1"/>
  <c r="F52" i="1"/>
  <c r="S52" i="1" s="1"/>
  <c r="T51" i="1"/>
  <c r="R51" i="1"/>
  <c r="Q51" i="1"/>
  <c r="O51" i="1"/>
  <c r="N51" i="1"/>
  <c r="M51" i="1"/>
  <c r="L51" i="1"/>
  <c r="K51" i="1"/>
  <c r="J51" i="1"/>
  <c r="I51" i="1"/>
  <c r="H51" i="1"/>
  <c r="G51" i="1"/>
  <c r="F51" i="1"/>
  <c r="S51" i="1" s="1"/>
  <c r="T50" i="1"/>
  <c r="R50" i="1"/>
  <c r="Q50" i="1"/>
  <c r="O50" i="1"/>
  <c r="N50" i="1"/>
  <c r="M50" i="1"/>
  <c r="L50" i="1"/>
  <c r="K50" i="1"/>
  <c r="J50" i="1"/>
  <c r="I50" i="1"/>
  <c r="H50" i="1"/>
  <c r="G50" i="1"/>
  <c r="F50" i="1"/>
  <c r="S50" i="1" s="1"/>
  <c r="T49" i="1"/>
  <c r="R49" i="1"/>
  <c r="Q49" i="1"/>
  <c r="O49" i="1"/>
  <c r="N49" i="1"/>
  <c r="M49" i="1"/>
  <c r="L49" i="1"/>
  <c r="K49" i="1"/>
  <c r="J49" i="1"/>
  <c r="I49" i="1"/>
  <c r="H49" i="1"/>
  <c r="G49" i="1"/>
  <c r="F49" i="1"/>
  <c r="S49" i="1" s="1"/>
  <c r="T48" i="1"/>
  <c r="R48" i="1"/>
  <c r="Q48" i="1"/>
  <c r="O48" i="1"/>
  <c r="N48" i="1"/>
  <c r="M48" i="1"/>
  <c r="L48" i="1"/>
  <c r="K48" i="1"/>
  <c r="J48" i="1"/>
  <c r="I48" i="1"/>
  <c r="H48" i="1"/>
  <c r="G48" i="1"/>
  <c r="F48" i="1"/>
  <c r="S48" i="1" s="1"/>
  <c r="T47" i="1"/>
  <c r="S47" i="1"/>
  <c r="R47" i="1"/>
  <c r="Q47" i="1"/>
  <c r="O47" i="1"/>
  <c r="N47" i="1"/>
  <c r="M47" i="1"/>
  <c r="L47" i="1"/>
  <c r="K47" i="1"/>
  <c r="J47" i="1"/>
  <c r="I47" i="1"/>
  <c r="H47" i="1"/>
  <c r="G47" i="1"/>
  <c r="F47" i="1"/>
  <c r="T46" i="1"/>
  <c r="R46" i="1"/>
  <c r="Q46" i="1"/>
  <c r="O46" i="1"/>
  <c r="N46" i="1"/>
  <c r="M46" i="1"/>
  <c r="L46" i="1"/>
  <c r="K46" i="1"/>
  <c r="J46" i="1"/>
  <c r="I46" i="1"/>
  <c r="H46" i="1"/>
  <c r="G46" i="1"/>
  <c r="F46" i="1"/>
  <c r="S46" i="1" s="1"/>
  <c r="T45" i="1"/>
  <c r="R45" i="1"/>
  <c r="Q45" i="1"/>
  <c r="O45" i="1"/>
  <c r="N45" i="1"/>
  <c r="M45" i="1"/>
  <c r="L45" i="1"/>
  <c r="K45" i="1"/>
  <c r="J45" i="1"/>
  <c r="I45" i="1"/>
  <c r="H45" i="1"/>
  <c r="G45" i="1"/>
  <c r="F45" i="1"/>
  <c r="S45" i="1" s="1"/>
  <c r="T44" i="1"/>
  <c r="S44" i="1"/>
  <c r="R44" i="1"/>
  <c r="Q44" i="1"/>
  <c r="O44" i="1"/>
  <c r="N44" i="1"/>
  <c r="M44" i="1"/>
  <c r="L44" i="1"/>
  <c r="K44" i="1"/>
  <c r="J44" i="1"/>
  <c r="I44" i="1"/>
  <c r="H44" i="1"/>
  <c r="G44" i="1"/>
  <c r="F44" i="1"/>
  <c r="T43" i="1"/>
  <c r="R43" i="1"/>
  <c r="Q43" i="1"/>
  <c r="O43" i="1"/>
  <c r="N43" i="1"/>
  <c r="M43" i="1"/>
  <c r="L43" i="1"/>
  <c r="K43" i="1"/>
  <c r="J43" i="1"/>
  <c r="I43" i="1"/>
  <c r="H43" i="1"/>
  <c r="G43" i="1"/>
  <c r="F43" i="1"/>
  <c r="S43" i="1" s="1"/>
  <c r="T42" i="1"/>
  <c r="R42" i="1"/>
  <c r="Q42" i="1"/>
  <c r="O42" i="1"/>
  <c r="N42" i="1"/>
  <c r="M42" i="1"/>
  <c r="L42" i="1"/>
  <c r="K42" i="1"/>
  <c r="J42" i="1"/>
  <c r="I42" i="1"/>
  <c r="H42" i="1"/>
  <c r="G42" i="1"/>
  <c r="F42" i="1"/>
  <c r="S42" i="1" s="1"/>
  <c r="T41" i="1"/>
  <c r="R41" i="1"/>
  <c r="Q41" i="1"/>
  <c r="O41" i="1"/>
  <c r="N41" i="1"/>
  <c r="M41" i="1"/>
  <c r="L41" i="1"/>
  <c r="K41" i="1"/>
  <c r="J41" i="1"/>
  <c r="I41" i="1"/>
  <c r="H41" i="1"/>
  <c r="G41" i="1"/>
  <c r="F41" i="1"/>
  <c r="S41" i="1" s="1"/>
  <c r="T40" i="1"/>
  <c r="R40" i="1"/>
  <c r="Q40" i="1"/>
  <c r="O40" i="1"/>
  <c r="N40" i="1"/>
  <c r="M40" i="1"/>
  <c r="L40" i="1"/>
  <c r="K40" i="1"/>
  <c r="J40" i="1"/>
  <c r="I40" i="1"/>
  <c r="H40" i="1"/>
  <c r="G40" i="1"/>
  <c r="F40" i="1"/>
  <c r="S40" i="1" s="1"/>
  <c r="T39" i="1"/>
  <c r="R39" i="1"/>
  <c r="Q39" i="1"/>
  <c r="O39" i="1"/>
  <c r="N39" i="1"/>
  <c r="M39" i="1"/>
  <c r="L39" i="1"/>
  <c r="K39" i="1"/>
  <c r="J39" i="1"/>
  <c r="I39" i="1"/>
  <c r="H39" i="1"/>
  <c r="G39" i="1"/>
  <c r="F39" i="1"/>
  <c r="S39" i="1" s="1"/>
  <c r="T38" i="1"/>
  <c r="S38" i="1"/>
  <c r="R38" i="1"/>
  <c r="Q38" i="1"/>
  <c r="O38" i="1"/>
  <c r="N38" i="1"/>
  <c r="M38" i="1"/>
  <c r="L38" i="1"/>
  <c r="K38" i="1"/>
  <c r="J38" i="1"/>
  <c r="I38" i="1"/>
  <c r="H38" i="1"/>
  <c r="G38" i="1"/>
  <c r="F38" i="1"/>
  <c r="T37" i="1"/>
  <c r="S37" i="1"/>
  <c r="Q37" i="1"/>
  <c r="O37" i="1"/>
  <c r="N37" i="1"/>
  <c r="M37" i="1"/>
  <c r="L37" i="1"/>
  <c r="K37" i="1"/>
  <c r="J37" i="1"/>
  <c r="I37" i="1"/>
  <c r="H37" i="1"/>
  <c r="G37" i="1"/>
  <c r="F37" i="1"/>
  <c r="R37" i="1" s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T35" i="1"/>
  <c r="S35" i="1"/>
  <c r="Q35" i="1"/>
  <c r="O35" i="1"/>
  <c r="N35" i="1"/>
  <c r="M35" i="1"/>
  <c r="L35" i="1"/>
  <c r="K35" i="1"/>
  <c r="J35" i="1"/>
  <c r="I35" i="1"/>
  <c r="H35" i="1"/>
  <c r="G35" i="1"/>
  <c r="F35" i="1"/>
  <c r="R35" i="1" s="1"/>
  <c r="T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T33" i="1"/>
  <c r="S33" i="1"/>
  <c r="Q33" i="1"/>
  <c r="O33" i="1"/>
  <c r="N33" i="1"/>
  <c r="M33" i="1"/>
  <c r="L33" i="1"/>
  <c r="K33" i="1"/>
  <c r="J33" i="1"/>
  <c r="I33" i="1"/>
  <c r="H33" i="1"/>
  <c r="G33" i="1"/>
  <c r="F33" i="1"/>
  <c r="R33" i="1" s="1"/>
  <c r="T32" i="1"/>
  <c r="S32" i="1"/>
  <c r="R32" i="1"/>
  <c r="Q32" i="1"/>
  <c r="O32" i="1"/>
  <c r="N32" i="1"/>
  <c r="M32" i="1"/>
  <c r="L32" i="1"/>
  <c r="K32" i="1"/>
  <c r="J32" i="1"/>
  <c r="I32" i="1"/>
  <c r="H32" i="1"/>
  <c r="G32" i="1"/>
  <c r="F32" i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R31" i="1" s="1"/>
  <c r="T30" i="1"/>
  <c r="S30" i="1"/>
  <c r="R30" i="1"/>
  <c r="Q30" i="1"/>
  <c r="O30" i="1"/>
  <c r="N30" i="1"/>
  <c r="M30" i="1"/>
  <c r="L30" i="1"/>
  <c r="K30" i="1"/>
  <c r="J30" i="1"/>
  <c r="I30" i="1"/>
  <c r="H30" i="1"/>
  <c r="G30" i="1"/>
  <c r="F30" i="1"/>
  <c r="T29" i="1"/>
  <c r="S29" i="1"/>
  <c r="Q29" i="1"/>
  <c r="O29" i="1"/>
  <c r="N29" i="1"/>
  <c r="M29" i="1"/>
  <c r="L29" i="1"/>
  <c r="K29" i="1"/>
  <c r="J29" i="1"/>
  <c r="I29" i="1"/>
  <c r="H29" i="1"/>
  <c r="G29" i="1"/>
  <c r="F29" i="1"/>
  <c r="R29" i="1" s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O27" i="1"/>
  <c r="N27" i="1"/>
  <c r="M27" i="1"/>
  <c r="L27" i="1"/>
  <c r="K27" i="1"/>
  <c r="J27" i="1"/>
  <c r="I27" i="1"/>
  <c r="H27" i="1"/>
  <c r="G27" i="1"/>
  <c r="F27" i="1"/>
  <c r="T26" i="1"/>
  <c r="S26" i="1"/>
  <c r="Q26" i="1"/>
  <c r="O26" i="1"/>
  <c r="N26" i="1"/>
  <c r="M26" i="1"/>
  <c r="L26" i="1"/>
  <c r="K26" i="1"/>
  <c r="J26" i="1"/>
  <c r="I26" i="1"/>
  <c r="H26" i="1"/>
  <c r="G26" i="1"/>
  <c r="F26" i="1"/>
  <c r="R26" i="1" s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T24" i="1"/>
  <c r="S24" i="1"/>
  <c r="Q24" i="1"/>
  <c r="O24" i="1"/>
  <c r="N24" i="1"/>
  <c r="M24" i="1"/>
  <c r="L24" i="1"/>
  <c r="K24" i="1"/>
  <c r="J24" i="1"/>
  <c r="I24" i="1"/>
  <c r="H24" i="1"/>
  <c r="G24" i="1"/>
  <c r="F24" i="1"/>
  <c r="R24" i="1" s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T22" i="1"/>
  <c r="S22" i="1"/>
  <c r="Q22" i="1"/>
  <c r="O22" i="1"/>
  <c r="N22" i="1"/>
  <c r="M22" i="1"/>
  <c r="L22" i="1"/>
  <c r="K22" i="1"/>
  <c r="J22" i="1"/>
  <c r="I22" i="1"/>
  <c r="H22" i="1"/>
  <c r="G22" i="1"/>
  <c r="F22" i="1"/>
  <c r="R22" i="1" s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T20" i="1"/>
  <c r="S20" i="1"/>
  <c r="R20" i="1"/>
  <c r="Q20" i="1"/>
  <c r="O20" i="1"/>
  <c r="N20" i="1"/>
  <c r="M20" i="1"/>
  <c r="L20" i="1"/>
  <c r="K20" i="1"/>
  <c r="J20" i="1"/>
  <c r="I20" i="1"/>
  <c r="H20" i="1"/>
  <c r="G20" i="1"/>
  <c r="F20" i="1"/>
  <c r="T19" i="1"/>
  <c r="S19" i="1"/>
  <c r="R19" i="1"/>
  <c r="O19" i="1"/>
  <c r="N19" i="1"/>
  <c r="M19" i="1"/>
  <c r="L19" i="1"/>
  <c r="K19" i="1"/>
  <c r="J19" i="1"/>
  <c r="I19" i="1"/>
  <c r="H19" i="1"/>
  <c r="G19" i="1"/>
  <c r="F19" i="1"/>
  <c r="Q19" i="1" s="1"/>
  <c r="T18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O16" i="1"/>
  <c r="N16" i="1"/>
  <c r="M16" i="1"/>
  <c r="L16" i="1"/>
  <c r="K16" i="1"/>
  <c r="J16" i="1"/>
  <c r="I16" i="1"/>
  <c r="H16" i="1"/>
  <c r="G16" i="1"/>
  <c r="F16" i="1"/>
  <c r="Q16" i="1" s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O14" i="1"/>
  <c r="N14" i="1"/>
  <c r="M14" i="1"/>
  <c r="L14" i="1"/>
  <c r="K14" i="1"/>
  <c r="J14" i="1"/>
  <c r="I14" i="1"/>
  <c r="H14" i="1"/>
  <c r="G14" i="1"/>
  <c r="F14" i="1"/>
  <c r="Q14" i="1" s="1"/>
  <c r="T13" i="1"/>
  <c r="S13" i="1"/>
  <c r="R13" i="1"/>
  <c r="Q13" i="1"/>
  <c r="O13" i="1"/>
  <c r="N13" i="1"/>
  <c r="M13" i="1"/>
  <c r="L13" i="1"/>
  <c r="K13" i="1"/>
  <c r="J13" i="1"/>
  <c r="I13" i="1"/>
  <c r="H13" i="1"/>
  <c r="G13" i="1"/>
  <c r="F13" i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T11" i="1"/>
  <c r="S11" i="1"/>
  <c r="R11" i="1"/>
  <c r="O11" i="1"/>
  <c r="N11" i="1"/>
  <c r="M11" i="1"/>
  <c r="L11" i="1"/>
  <c r="K11" i="1"/>
  <c r="J11" i="1"/>
  <c r="I11" i="1"/>
  <c r="H11" i="1"/>
  <c r="G11" i="1"/>
  <c r="F11" i="1"/>
  <c r="Q11" i="1" s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T9" i="1"/>
  <c r="S9" i="1"/>
  <c r="R9" i="1"/>
  <c r="O9" i="1"/>
  <c r="N9" i="1"/>
  <c r="M9" i="1"/>
  <c r="L9" i="1"/>
  <c r="K9" i="1"/>
  <c r="J9" i="1"/>
  <c r="I9" i="1"/>
  <c r="H9" i="1"/>
  <c r="G9" i="1"/>
  <c r="F9" i="1"/>
  <c r="Q9" i="1" s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T7" i="1"/>
  <c r="S7" i="1"/>
  <c r="R7" i="1"/>
  <c r="O7" i="1"/>
  <c r="N7" i="1"/>
  <c r="M7" i="1"/>
  <c r="L7" i="1"/>
  <c r="K7" i="1"/>
  <c r="J7" i="1"/>
  <c r="I7" i="1"/>
  <c r="H7" i="1"/>
  <c r="G7" i="1"/>
  <c r="F7" i="1"/>
  <c r="Q7" i="1" s="1"/>
  <c r="T6" i="1"/>
  <c r="S6" i="1"/>
  <c r="R6" i="1"/>
  <c r="Q6" i="1"/>
  <c r="O6" i="1"/>
  <c r="N6" i="1"/>
  <c r="M6" i="1"/>
  <c r="L6" i="1"/>
  <c r="K6" i="1"/>
  <c r="J6" i="1"/>
  <c r="I6" i="1"/>
  <c r="H6" i="1"/>
  <c r="G6" i="1"/>
  <c r="W4" i="1" s="1"/>
  <c r="F6" i="1"/>
  <c r="T5" i="1"/>
  <c r="S5" i="1"/>
  <c r="R5" i="1"/>
  <c r="O5" i="1"/>
  <c r="N5" i="1"/>
  <c r="M5" i="1"/>
  <c r="L5" i="1"/>
  <c r="K5" i="1"/>
  <c r="J5" i="1"/>
  <c r="Z4" i="1" s="1"/>
  <c r="I5" i="1"/>
  <c r="H5" i="1"/>
  <c r="G5" i="1"/>
  <c r="F5" i="1"/>
  <c r="Q5" i="1" s="1"/>
  <c r="AA4" i="1"/>
  <c r="T4" i="1"/>
  <c r="S4" i="1"/>
  <c r="R4" i="1"/>
  <c r="O4" i="1"/>
  <c r="AE5" i="1" s="1"/>
  <c r="N4" i="1"/>
  <c r="AD4" i="1" s="1"/>
  <c r="M4" i="1"/>
  <c r="AC4" i="1" s="1"/>
  <c r="L4" i="1"/>
  <c r="AB4" i="1" s="1"/>
  <c r="K4" i="1"/>
  <c r="J4" i="1"/>
  <c r="I4" i="1"/>
  <c r="Y4" i="1" s="1"/>
  <c r="H4" i="1"/>
  <c r="X4" i="1" s="1"/>
  <c r="G4" i="1"/>
  <c r="F4" i="1"/>
  <c r="Q4" i="1" s="1"/>
  <c r="V15" i="1" l="1"/>
  <c r="V17" i="1" s="1"/>
  <c r="V20" i="1"/>
  <c r="V22" i="1" s="1"/>
  <c r="V10" i="1"/>
  <c r="V25" i="1"/>
  <c r="V27" i="1" s="1"/>
  <c r="V12" i="1" l="1"/>
  <c r="AB7" i="1" l="1"/>
</calcChain>
</file>

<file path=xl/sharedStrings.xml><?xml version="1.0" encoding="utf-8"?>
<sst xmlns="http://schemas.openxmlformats.org/spreadsheetml/2006/main" count="183" uniqueCount="81">
  <si>
    <t>Semestar kolegija</t>
  </si>
  <si>
    <t>Kategorija</t>
  </si>
  <si>
    <t>Popis kolegija na studiju</t>
  </si>
  <si>
    <t>ECTS</t>
  </si>
  <si>
    <t>Upisan kolegij?</t>
  </si>
  <si>
    <t>Upisani ECTS-i</t>
  </si>
  <si>
    <t>RI</t>
  </si>
  <si>
    <t>TO</t>
  </si>
  <si>
    <t>OU</t>
  </si>
  <si>
    <t>UP</t>
  </si>
  <si>
    <t>PP</t>
  </si>
  <si>
    <t>TOS</t>
  </si>
  <si>
    <t>SP</t>
  </si>
  <si>
    <t>OP</t>
  </si>
  <si>
    <t>YSR</t>
  </si>
  <si>
    <t>Semestar upisa</t>
  </si>
  <si>
    <t>1. sem</t>
  </si>
  <si>
    <t>2. sem</t>
  </si>
  <si>
    <t>3. sem</t>
  </si>
  <si>
    <t>4. sem</t>
  </si>
  <si>
    <t>Ispunjeni uvjeti ECTS bodova po boji?</t>
  </si>
  <si>
    <t>Obavezni kolegiji 1. semestar</t>
  </si>
  <si>
    <t>Didaktika 1</t>
  </si>
  <si>
    <t>Da</t>
  </si>
  <si>
    <t xml:space="preserve">	Opća pedagogija</t>
  </si>
  <si>
    <t xml:space="preserve">	Osnove opće i razvojne psihologije</t>
  </si>
  <si>
    <t>Primjenjene metode istraživanja u društvenim znanostima</t>
  </si>
  <si>
    <t>Ukupno upisanih ECTS-a</t>
  </si>
  <si>
    <t>Izborni kolegiji 1. semestar</t>
  </si>
  <si>
    <t>Analiza i razvoj programa</t>
  </si>
  <si>
    <t>Ne</t>
  </si>
  <si>
    <t>Upisani ECTS bodovi za 1. semestar</t>
  </si>
  <si>
    <t xml:space="preserve">	Diskretne strukture s teorijom grafova</t>
  </si>
  <si>
    <t xml:space="preserve">	Korporacijsko upravljanje</t>
  </si>
  <si>
    <t>Zadovoljen broj ECTS-a?</t>
  </si>
  <si>
    <t>Logičko programiranje</t>
  </si>
  <si>
    <t xml:space="preserve">	Operacijski sustavi 2</t>
  </si>
  <si>
    <t xml:space="preserve">	Organizacijska teorija</t>
  </si>
  <si>
    <t>Upisani ECTS bodovi za 2. semestar</t>
  </si>
  <si>
    <t xml:space="preserve">	Računalom posredovana komunikacija</t>
  </si>
  <si>
    <t xml:space="preserve">	Teorija baza podataka</t>
  </si>
  <si>
    <t>Vanjskotrgovinsko poslovanje</t>
  </si>
  <si>
    <t>Upisani ECTS bodovi za 3. semestar</t>
  </si>
  <si>
    <t>Obavezni kolegiji 2. semestar</t>
  </si>
  <si>
    <t>Didaktika 2</t>
  </si>
  <si>
    <t>Metodika nastave informatike 1</t>
  </si>
  <si>
    <t>Psihologija učenja i poučavanja</t>
  </si>
  <si>
    <t>Upisani ECTS bodovi za 4. semestar</t>
  </si>
  <si>
    <t>Sigurnost interneta</t>
  </si>
  <si>
    <t>Školska praksa 1</t>
  </si>
  <si>
    <t>Izborni kolegiji 2. semestar</t>
  </si>
  <si>
    <t>Elektroničko i mobilno poslovanje</t>
  </si>
  <si>
    <t>Fizičko oblikovanje baza podataka</t>
  </si>
  <si>
    <t>Javni menadžment</t>
  </si>
  <si>
    <t>Napredne WEB tehnologije i servisi</t>
  </si>
  <si>
    <t>Operacijska istraživanja 2</t>
  </si>
  <si>
    <t xml:space="preserve">	Skladišta podataka i poslovna inteligencija</t>
  </si>
  <si>
    <t xml:space="preserve">	Statističke metode za informatičare</t>
  </si>
  <si>
    <t>Strateško planiranje informacijskih sustava</t>
  </si>
  <si>
    <t>Teorija odlučivanja</t>
  </si>
  <si>
    <t>Upravljanje informatizacijom</t>
  </si>
  <si>
    <t>Obavezni kolegiji 3. semestar</t>
  </si>
  <si>
    <t>Metodika nastave informatike 2</t>
  </si>
  <si>
    <t>Praksa u posebnim uvjetima</t>
  </si>
  <si>
    <t>Psihologija razrednog odjeljenja</t>
  </si>
  <si>
    <t>Školska praksa 2</t>
  </si>
  <si>
    <t>Sustavi za elektroničko učenje</t>
  </si>
  <si>
    <t>Izborni kolegiji 3. semestar</t>
  </si>
  <si>
    <t xml:space="preserve">	Baze znanja i semantički Web</t>
  </si>
  <si>
    <t>ERP sustavi</t>
  </si>
  <si>
    <t>Inteligentni sustavi</t>
  </si>
  <si>
    <t>Kvaliteta i mjerenja u informatici</t>
  </si>
  <si>
    <t>Metode pretraživanja i klasifikacija informacija</t>
  </si>
  <si>
    <t>Mjerenje organizacijskih performansi</t>
  </si>
  <si>
    <t xml:space="preserve">	Modeliranje i simulacije</t>
  </si>
  <si>
    <t>Računalna grafika</t>
  </si>
  <si>
    <t>Uzorci dizajna</t>
  </si>
  <si>
    <t>Višeagentni sustavi</t>
  </si>
  <si>
    <t>Obavezni kolegiji 4. semestar</t>
  </si>
  <si>
    <t>Stručna praksa</t>
  </si>
  <si>
    <t>Diplomski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</si>
</sst>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9" xfId="0" applyFont="1" applyBorder="1"/>
    <xf numFmtId="0" fontId="2" fillId="0" borderId="10" xfId="0" applyFont="1" applyBorder="1"/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2" fillId="0" borderId="17" xfId="0" applyFont="1" applyBorder="1"/>
    <xf numFmtId="0" fontId="4" fillId="0" borderId="17" xfId="0" applyFont="1" applyBorder="1" applyAlignment="1">
      <alignment horizontal="center"/>
    </xf>
    <xf numFmtId="0" fontId="2" fillId="0" borderId="18" xfId="0" applyFont="1" applyBorder="1"/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10" borderId="1" xfId="0" applyFont="1" applyFill="1" applyBorder="1" applyAlignment="1">
      <alignment horizontal="center"/>
    </xf>
    <xf numFmtId="0" fontId="2" fillId="3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4D14-D11A-47EA-9AEB-6F5D98FFD8DF}">
  <dimension ref="A1:AK84"/>
  <sheetViews>
    <sheetView tabSelected="1" topLeftCell="C1" workbookViewId="0">
      <selection activeCell="E13" sqref="E13"/>
    </sheetView>
  </sheetViews>
  <sheetFormatPr defaultRowHeight="14.25" x14ac:dyDescent="0.2"/>
  <cols>
    <col min="1" max="2" width="23.28515625" style="14" hidden="1" customWidth="1"/>
    <col min="3" max="3" width="56.140625" style="14" bestFit="1" customWidth="1"/>
    <col min="4" max="4" width="9.140625" style="14"/>
    <col min="5" max="5" width="19.85546875" style="14" bestFit="1" customWidth="1"/>
    <col min="6" max="6" width="15.42578125" style="14" hidden="1" customWidth="1"/>
    <col min="7" max="13" width="9.140625" style="14" hidden="1" customWidth="1"/>
    <col min="14" max="14" width="4.140625" style="14" hidden="1" customWidth="1"/>
    <col min="15" max="15" width="5.28515625" style="14" hidden="1" customWidth="1"/>
    <col min="16" max="16" width="20.42578125" style="14" bestFit="1" customWidth="1"/>
    <col min="17" max="20" width="7.42578125" style="14" hidden="1" customWidth="1"/>
    <col min="21" max="21" width="9.42578125" style="14" customWidth="1"/>
    <col min="22" max="22" width="36.140625" style="14" bestFit="1" customWidth="1"/>
    <col min="23" max="23" width="9.140625" style="14"/>
    <col min="24" max="24" width="7.85546875" style="14" customWidth="1"/>
    <col min="25" max="28" width="9.140625" style="14"/>
    <col min="29" max="29" width="10.5703125" style="14" customWidth="1"/>
    <col min="30" max="16384" width="9.140625" style="14"/>
  </cols>
  <sheetData>
    <row r="1" spans="1:31" ht="18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/>
      <c r="V1"/>
      <c r="W1" s="15"/>
      <c r="X1" s="15"/>
      <c r="Y1" s="15"/>
    </row>
    <row r="2" spans="1:31" ht="18" x14ac:dyDescent="0.25">
      <c r="A2" s="56"/>
      <c r="B2" s="57"/>
      <c r="C2" s="57"/>
      <c r="D2" s="57"/>
      <c r="E2" s="58"/>
      <c r="F2" s="3"/>
      <c r="G2" s="4"/>
      <c r="H2" s="5"/>
      <c r="I2" s="6"/>
      <c r="J2" s="7"/>
      <c r="K2" s="8"/>
      <c r="L2" s="9"/>
      <c r="M2" s="10"/>
      <c r="N2" s="11"/>
      <c r="O2" s="12"/>
      <c r="P2" s="16"/>
      <c r="Q2"/>
      <c r="R2"/>
      <c r="S2"/>
      <c r="T2"/>
      <c r="U2"/>
      <c r="W2" s="59" t="s">
        <v>20</v>
      </c>
      <c r="X2" s="60"/>
      <c r="Y2" s="60"/>
      <c r="Z2" s="60"/>
      <c r="AA2" s="60"/>
      <c r="AB2" s="60"/>
      <c r="AC2" s="60"/>
      <c r="AD2" s="60"/>
      <c r="AE2" s="61"/>
    </row>
    <row r="3" spans="1:31" ht="18" x14ac:dyDescent="0.25">
      <c r="A3" s="1"/>
      <c r="B3" s="1"/>
      <c r="C3" s="2" t="s">
        <v>21</v>
      </c>
      <c r="D3" s="1"/>
      <c r="E3" s="1"/>
      <c r="F3" s="3"/>
      <c r="G3" s="4"/>
      <c r="H3" s="5"/>
      <c r="I3" s="6"/>
      <c r="J3" s="7"/>
      <c r="K3" s="8"/>
      <c r="L3" s="9"/>
      <c r="M3" s="10"/>
      <c r="N3" s="11"/>
      <c r="O3" s="12"/>
      <c r="P3" s="16"/>
      <c r="Q3"/>
      <c r="R3"/>
      <c r="S3"/>
      <c r="T3"/>
      <c r="U3"/>
      <c r="W3" s="17"/>
      <c r="AE3" s="18"/>
    </row>
    <row r="4" spans="1:31" ht="15.75" customHeight="1" x14ac:dyDescent="0.25">
      <c r="A4" s="19">
        <v>1</v>
      </c>
      <c r="B4" s="3" t="s">
        <v>10</v>
      </c>
      <c r="C4" s="20" t="s">
        <v>22</v>
      </c>
      <c r="D4" s="19">
        <v>4</v>
      </c>
      <c r="E4" s="3" t="s">
        <v>23</v>
      </c>
      <c r="F4" s="3">
        <f>IF(E4="Da",D4,0)</f>
        <v>4</v>
      </c>
      <c r="G4" s="15">
        <f>IF(AND($B4="RI",$E4="Da"),$D4,0)</f>
        <v>0</v>
      </c>
      <c r="H4" s="15">
        <f>IF(AND($B4="TO",$E4="Da"),$D4,0)</f>
        <v>0</v>
      </c>
      <c r="I4" s="15">
        <f>IF(AND($B4="OU",$E4="Da"),$D4,0)</f>
        <v>0</v>
      </c>
      <c r="J4" s="15">
        <f>IF(AND($B4="UP",$E4="Da"),$D4,0)</f>
        <v>0</v>
      </c>
      <c r="K4" s="15">
        <f>IF(AND($B4="PP",$E4="Da"),$D4,0)</f>
        <v>4</v>
      </c>
      <c r="L4" s="15">
        <f>IF(AND($B4="TOS",$E4="Da"),$D4,0)</f>
        <v>0</v>
      </c>
      <c r="M4" s="15">
        <f>IF(AND($B4="SP",$E4="Da"),$D4,0)</f>
        <v>0</v>
      </c>
      <c r="N4" s="15">
        <f>IF(AND($B4="OP",$E4="Da"),$D4,0)</f>
        <v>0</v>
      </c>
      <c r="O4" s="15">
        <f>IF(AND($B4="YSR",$E4="Da"),$D4,0)</f>
        <v>0</v>
      </c>
      <c r="P4" s="21">
        <v>1</v>
      </c>
      <c r="Q4" s="15">
        <f>IF(P4=1,F4,0)</f>
        <v>4</v>
      </c>
      <c r="R4" s="15">
        <f>IF(P4=2,F4,0)</f>
        <v>0</v>
      </c>
      <c r="S4" s="15">
        <f>IF(P4=3,F4,0)</f>
        <v>0</v>
      </c>
      <c r="T4" s="15">
        <f>IF(P4=4,F4,0)</f>
        <v>0</v>
      </c>
      <c r="U4" s="15"/>
      <c r="W4" s="22">
        <f t="shared" ref="W4:AD4" si="0">SUM(G4:G57)</f>
        <v>0</v>
      </c>
      <c r="X4" s="23">
        <f t="shared" si="0"/>
        <v>0</v>
      </c>
      <c r="Y4" s="24">
        <f t="shared" si="0"/>
        <v>0</v>
      </c>
      <c r="Z4" s="25">
        <f t="shared" si="0"/>
        <v>8</v>
      </c>
      <c r="AA4" s="26">
        <f t="shared" si="0"/>
        <v>49</v>
      </c>
      <c r="AB4" s="27">
        <f t="shared" si="0"/>
        <v>0</v>
      </c>
      <c r="AC4" s="28">
        <f t="shared" si="0"/>
        <v>0</v>
      </c>
      <c r="AD4" s="29">
        <f t="shared" si="0"/>
        <v>4</v>
      </c>
      <c r="AE4" s="30">
        <f>SUM(O4:O58)</f>
        <v>36</v>
      </c>
    </row>
    <row r="5" spans="1:31" ht="15.75" thickBot="1" x14ac:dyDescent="0.3">
      <c r="A5" s="19">
        <v>1</v>
      </c>
      <c r="B5" s="19" t="s">
        <v>10</v>
      </c>
      <c r="C5" s="20" t="s">
        <v>24</v>
      </c>
      <c r="D5" s="19">
        <v>4</v>
      </c>
      <c r="E5" s="3" t="s">
        <v>23</v>
      </c>
      <c r="F5" s="3">
        <f t="shared" ref="F5:F58" si="1">IF(E5="Da",D5,0)</f>
        <v>4</v>
      </c>
      <c r="G5" s="15">
        <f t="shared" ref="G5:G58" si="2">IF(AND($B5="RI",$E5="Da"),$D5,0)</f>
        <v>0</v>
      </c>
      <c r="H5" s="15">
        <f t="shared" ref="H5:H58" si="3">IF(AND($B5="TO",$E5="Da"),$D5,0)</f>
        <v>0</v>
      </c>
      <c r="I5" s="15">
        <f t="shared" ref="I5:I58" si="4">IF(AND($B5="OU",$E5="Da"),$D5,0)</f>
        <v>0</v>
      </c>
      <c r="J5" s="15">
        <f t="shared" ref="J5:J58" si="5">IF(AND($B5="UP",$E5="Da"),$D5,0)</f>
        <v>0</v>
      </c>
      <c r="K5" s="15">
        <f t="shared" ref="K5:K58" si="6">IF(AND($B5="PP",$E5="Da"),$D5,0)</f>
        <v>4</v>
      </c>
      <c r="L5" s="15">
        <f t="shared" ref="L5:L58" si="7">IF(AND($B5="TOS",$E5="Da"),$D5,0)</f>
        <v>0</v>
      </c>
      <c r="M5" s="15">
        <f t="shared" ref="M5:M58" si="8">IF(AND($B5="SP",$E5="Da"),$D5,0)</f>
        <v>0</v>
      </c>
      <c r="N5" s="15">
        <f t="shared" ref="N5:N58" si="9">IF(AND($B5="OP",$E5="Da"),$D5,0)</f>
        <v>0</v>
      </c>
      <c r="O5" s="15">
        <f t="shared" ref="O5:O58" si="10">IF(AND($B5="YSR",$E5="Da"),$D5,0)</f>
        <v>0</v>
      </c>
      <c r="P5" s="21">
        <v>1</v>
      </c>
      <c r="Q5" s="15">
        <f>IF(P5=1,F5,0)</f>
        <v>4</v>
      </c>
      <c r="R5" s="15">
        <f t="shared" ref="R5:R58" si="11">IF(P5=2,F5,0)</f>
        <v>0</v>
      </c>
      <c r="S5" s="15">
        <f t="shared" ref="S5:S58" si="12">IF(P5=3,F5,0)</f>
        <v>0</v>
      </c>
      <c r="T5" s="15">
        <f t="shared" ref="T5:T58" si="13">IF(P5=4,F5,0)</f>
        <v>0</v>
      </c>
      <c r="U5" s="15"/>
      <c r="W5" s="31" t="str">
        <f>IF(W4&gt;=5,"DA","NE")</f>
        <v>NE</v>
      </c>
      <c r="X5" s="32" t="str">
        <f>IF(X4&gt;=0,"DA","NE")</f>
        <v>DA</v>
      </c>
      <c r="Y5" s="32" t="str">
        <f>IF(Y4&gt;=0,"DA","NE")</f>
        <v>DA</v>
      </c>
      <c r="Z5" s="32" t="str">
        <f>IF(Z4&gt;=8,"DA","NE")</f>
        <v>DA</v>
      </c>
      <c r="AA5" s="32" t="str">
        <f>IF(AA4&gt;=49,"DA","NE")</f>
        <v>DA</v>
      </c>
      <c r="AB5" s="32" t="str">
        <f>IF(AB4&gt;=0,"DA","NE")</f>
        <v>DA</v>
      </c>
      <c r="AC5" s="32" t="str">
        <f>IF(AC4&gt;=0,"DA","NE")</f>
        <v>DA</v>
      </c>
      <c r="AD5" s="32" t="str">
        <f>IF(AD4&gt;=4,"DA","NE")</f>
        <v>DA</v>
      </c>
      <c r="AE5" s="33" t="str">
        <f>IF(AE4&gt;=36,"DA","NE")</f>
        <v>DA</v>
      </c>
    </row>
    <row r="6" spans="1:31" ht="15" thickBot="1" x14ac:dyDescent="0.25">
      <c r="A6" s="19">
        <v>1</v>
      </c>
      <c r="B6" s="19" t="s">
        <v>10</v>
      </c>
      <c r="C6" s="20" t="s">
        <v>25</v>
      </c>
      <c r="D6" s="19">
        <v>5</v>
      </c>
      <c r="E6" s="3" t="s">
        <v>23</v>
      </c>
      <c r="F6" s="3">
        <f t="shared" si="1"/>
        <v>5</v>
      </c>
      <c r="G6" s="15">
        <f t="shared" si="2"/>
        <v>0</v>
      </c>
      <c r="H6" s="15">
        <f t="shared" si="3"/>
        <v>0</v>
      </c>
      <c r="I6" s="15">
        <f t="shared" si="4"/>
        <v>0</v>
      </c>
      <c r="J6" s="15">
        <f t="shared" si="5"/>
        <v>0</v>
      </c>
      <c r="K6" s="15">
        <f t="shared" si="6"/>
        <v>5</v>
      </c>
      <c r="L6" s="15">
        <f t="shared" si="7"/>
        <v>0</v>
      </c>
      <c r="M6" s="15">
        <f t="shared" si="8"/>
        <v>0</v>
      </c>
      <c r="N6" s="15">
        <f t="shared" si="9"/>
        <v>0</v>
      </c>
      <c r="O6" s="15">
        <f t="shared" si="10"/>
        <v>0</v>
      </c>
      <c r="P6" s="21">
        <v>1</v>
      </c>
      <c r="Q6" s="15">
        <f t="shared" ref="Q6:Q58" si="14">IF(P6=1,F6,0)</f>
        <v>5</v>
      </c>
      <c r="R6" s="15">
        <f t="shared" si="11"/>
        <v>0</v>
      </c>
      <c r="S6" s="15">
        <f t="shared" si="12"/>
        <v>0</v>
      </c>
      <c r="T6" s="15">
        <f t="shared" si="13"/>
        <v>0</v>
      </c>
      <c r="U6" s="15"/>
      <c r="W6" s="15"/>
      <c r="X6" s="15"/>
      <c r="Y6" s="15"/>
    </row>
    <row r="7" spans="1:31" ht="15.75" thickBot="1" x14ac:dyDescent="0.3">
      <c r="A7" s="19">
        <v>1</v>
      </c>
      <c r="B7" s="19" t="s">
        <v>13</v>
      </c>
      <c r="C7" s="34" t="s">
        <v>26</v>
      </c>
      <c r="D7" s="19">
        <v>4</v>
      </c>
      <c r="E7" s="3" t="s">
        <v>23</v>
      </c>
      <c r="F7" s="3">
        <f t="shared" si="1"/>
        <v>4</v>
      </c>
      <c r="G7" s="15">
        <f t="shared" si="2"/>
        <v>0</v>
      </c>
      <c r="H7" s="15">
        <f t="shared" si="3"/>
        <v>0</v>
      </c>
      <c r="I7" s="15">
        <f t="shared" si="4"/>
        <v>0</v>
      </c>
      <c r="J7" s="15">
        <f t="shared" si="5"/>
        <v>0</v>
      </c>
      <c r="K7" s="15">
        <f t="shared" si="6"/>
        <v>0</v>
      </c>
      <c r="L7" s="15">
        <f t="shared" si="7"/>
        <v>0</v>
      </c>
      <c r="M7" s="15">
        <f t="shared" si="8"/>
        <v>0</v>
      </c>
      <c r="N7" s="15">
        <f t="shared" si="9"/>
        <v>4</v>
      </c>
      <c r="O7" s="15">
        <f t="shared" si="10"/>
        <v>0</v>
      </c>
      <c r="P7" s="21">
        <v>1</v>
      </c>
      <c r="Q7" s="15">
        <f t="shared" si="14"/>
        <v>4</v>
      </c>
      <c r="R7" s="15">
        <f t="shared" si="11"/>
        <v>0</v>
      </c>
      <c r="S7" s="15">
        <f t="shared" si="12"/>
        <v>0</v>
      </c>
      <c r="T7" s="15">
        <f t="shared" si="13"/>
        <v>0</v>
      </c>
      <c r="U7" s="15"/>
      <c r="X7" s="35" t="s">
        <v>27</v>
      </c>
      <c r="Y7" s="36"/>
      <c r="Z7" s="37"/>
      <c r="AA7" s="38">
        <f>V10+V15+V20+V25</f>
        <v>97</v>
      </c>
      <c r="AB7" s="36" t="str">
        <f>IF(AND(V12="DA",V17="DA",V22="DA",V27="DA",AA7&gt;=120,W5="DA",X5="DA",Y5="DA",Z5="DA",AA5="DA",AB5="DA",AC5="DA",AD5="DA",AE5="DA"),"Zadovoljeni su svi uvjeti studija","Nisu zadovoljeni svi uvjeti studija")</f>
        <v>Nisu zadovoljeni svi uvjeti studija</v>
      </c>
      <c r="AC7" s="37"/>
      <c r="AD7" s="37"/>
      <c r="AE7" s="39"/>
    </row>
    <row r="8" spans="1:31" ht="18.75" thickBot="1" x14ac:dyDescent="0.25">
      <c r="A8" s="19"/>
      <c r="B8" s="19"/>
      <c r="C8" s="40" t="s">
        <v>28</v>
      </c>
      <c r="D8" s="19"/>
      <c r="E8" s="3"/>
      <c r="F8" s="3">
        <f t="shared" si="1"/>
        <v>0</v>
      </c>
      <c r="G8" s="15">
        <f t="shared" si="2"/>
        <v>0</v>
      </c>
      <c r="H8" s="15">
        <f t="shared" si="3"/>
        <v>0</v>
      </c>
      <c r="I8" s="15">
        <f t="shared" si="4"/>
        <v>0</v>
      </c>
      <c r="J8" s="15">
        <f t="shared" si="5"/>
        <v>0</v>
      </c>
      <c r="K8" s="15">
        <f t="shared" si="6"/>
        <v>0</v>
      </c>
      <c r="L8" s="15">
        <f t="shared" si="7"/>
        <v>0</v>
      </c>
      <c r="M8" s="15">
        <f t="shared" si="8"/>
        <v>0</v>
      </c>
      <c r="N8" s="15">
        <f t="shared" si="9"/>
        <v>0</v>
      </c>
      <c r="O8" s="15">
        <f t="shared" si="10"/>
        <v>0</v>
      </c>
      <c r="P8" s="3"/>
      <c r="Q8" s="15">
        <f t="shared" si="14"/>
        <v>0</v>
      </c>
      <c r="R8" s="15">
        <f t="shared" si="11"/>
        <v>0</v>
      </c>
      <c r="S8" s="15">
        <f t="shared" si="12"/>
        <v>0</v>
      </c>
      <c r="T8" s="15">
        <f t="shared" si="13"/>
        <v>0</v>
      </c>
      <c r="U8" s="15"/>
    </row>
    <row r="9" spans="1:31" x14ac:dyDescent="0.2">
      <c r="A9" s="19">
        <v>1</v>
      </c>
      <c r="B9" s="3" t="s">
        <v>6</v>
      </c>
      <c r="C9" s="41" t="s">
        <v>29</v>
      </c>
      <c r="D9" s="3">
        <v>6</v>
      </c>
      <c r="E9" s="21" t="s">
        <v>30</v>
      </c>
      <c r="F9" s="21">
        <f t="shared" si="1"/>
        <v>0</v>
      </c>
      <c r="G9" s="42">
        <f t="shared" si="2"/>
        <v>0</v>
      </c>
      <c r="H9" s="42">
        <f t="shared" si="3"/>
        <v>0</v>
      </c>
      <c r="I9" s="42">
        <f t="shared" si="4"/>
        <v>0</v>
      </c>
      <c r="J9" s="42">
        <f t="shared" si="5"/>
        <v>0</v>
      </c>
      <c r="K9" s="42">
        <f t="shared" si="6"/>
        <v>0</v>
      </c>
      <c r="L9" s="42">
        <f t="shared" si="7"/>
        <v>0</v>
      </c>
      <c r="M9" s="42">
        <f t="shared" si="8"/>
        <v>0</v>
      </c>
      <c r="N9" s="42">
        <f t="shared" si="9"/>
        <v>0</v>
      </c>
      <c r="O9" s="42">
        <f t="shared" si="10"/>
        <v>0</v>
      </c>
      <c r="P9" s="21">
        <v>1</v>
      </c>
      <c r="Q9" s="15">
        <f t="shared" si="14"/>
        <v>0</v>
      </c>
      <c r="R9" s="15">
        <f t="shared" si="11"/>
        <v>0</v>
      </c>
      <c r="S9" s="15">
        <f t="shared" si="12"/>
        <v>0</v>
      </c>
      <c r="T9" s="15">
        <f t="shared" si="13"/>
        <v>0</v>
      </c>
      <c r="U9" s="15"/>
      <c r="V9" s="43" t="s">
        <v>31</v>
      </c>
    </row>
    <row r="10" spans="1:31" ht="15.75" thickBot="1" x14ac:dyDescent="0.3">
      <c r="A10" s="19">
        <v>1</v>
      </c>
      <c r="B10" s="19" t="s">
        <v>7</v>
      </c>
      <c r="C10" s="19" t="s">
        <v>32</v>
      </c>
      <c r="D10" s="19">
        <v>6</v>
      </c>
      <c r="E10" s="21" t="s">
        <v>30</v>
      </c>
      <c r="F10" s="21">
        <f t="shared" si="1"/>
        <v>0</v>
      </c>
      <c r="G10" s="42">
        <f t="shared" si="2"/>
        <v>0</v>
      </c>
      <c r="H10" s="42">
        <f t="shared" si="3"/>
        <v>0</v>
      </c>
      <c r="I10" s="42">
        <f t="shared" si="4"/>
        <v>0</v>
      </c>
      <c r="J10" s="42">
        <f t="shared" si="5"/>
        <v>0</v>
      </c>
      <c r="K10" s="42">
        <f t="shared" si="6"/>
        <v>0</v>
      </c>
      <c r="L10" s="42">
        <f t="shared" si="7"/>
        <v>0</v>
      </c>
      <c r="M10" s="42">
        <f t="shared" si="8"/>
        <v>0</v>
      </c>
      <c r="N10" s="42">
        <f t="shared" si="9"/>
        <v>0</v>
      </c>
      <c r="O10" s="42">
        <f t="shared" si="10"/>
        <v>0</v>
      </c>
      <c r="P10" s="21">
        <v>1</v>
      </c>
      <c r="Q10" s="15">
        <f t="shared" si="14"/>
        <v>0</v>
      </c>
      <c r="R10" s="15">
        <f t="shared" si="11"/>
        <v>0</v>
      </c>
      <c r="S10" s="15">
        <f t="shared" si="12"/>
        <v>0</v>
      </c>
      <c r="T10" s="15">
        <f t="shared" si="13"/>
        <v>0</v>
      </c>
      <c r="U10" s="15"/>
      <c r="V10" s="44">
        <f>SUM(Q4:Q58)</f>
        <v>17</v>
      </c>
    </row>
    <row r="11" spans="1:31" x14ac:dyDescent="0.2">
      <c r="A11" s="19">
        <v>1</v>
      </c>
      <c r="B11" s="19" t="s">
        <v>8</v>
      </c>
      <c r="C11" s="45" t="s">
        <v>33</v>
      </c>
      <c r="D11" s="19">
        <v>5</v>
      </c>
      <c r="E11" s="21" t="s">
        <v>30</v>
      </c>
      <c r="F11" s="21">
        <f t="shared" si="1"/>
        <v>0</v>
      </c>
      <c r="G11" s="42">
        <f t="shared" si="2"/>
        <v>0</v>
      </c>
      <c r="H11" s="42">
        <f t="shared" si="3"/>
        <v>0</v>
      </c>
      <c r="I11" s="42">
        <f t="shared" si="4"/>
        <v>0</v>
      </c>
      <c r="J11" s="42">
        <f t="shared" si="5"/>
        <v>0</v>
      </c>
      <c r="K11" s="42">
        <f t="shared" si="6"/>
        <v>0</v>
      </c>
      <c r="L11" s="42">
        <f t="shared" si="7"/>
        <v>0</v>
      </c>
      <c r="M11" s="42">
        <f t="shared" si="8"/>
        <v>0</v>
      </c>
      <c r="N11" s="42">
        <f t="shared" si="9"/>
        <v>0</v>
      </c>
      <c r="O11" s="42">
        <f t="shared" si="10"/>
        <v>0</v>
      </c>
      <c r="P11" s="21">
        <v>1</v>
      </c>
      <c r="Q11" s="15">
        <f t="shared" si="14"/>
        <v>0</v>
      </c>
      <c r="R11" s="15">
        <f t="shared" si="11"/>
        <v>0</v>
      </c>
      <c r="S11" s="15">
        <f t="shared" si="12"/>
        <v>0</v>
      </c>
      <c r="T11" s="15">
        <f t="shared" si="13"/>
        <v>0</v>
      </c>
      <c r="U11" s="15"/>
      <c r="V11" s="46" t="s">
        <v>34</v>
      </c>
    </row>
    <row r="12" spans="1:31" ht="15.75" thickBot="1" x14ac:dyDescent="0.3">
      <c r="A12" s="19">
        <v>1</v>
      </c>
      <c r="B12" s="19" t="s">
        <v>6</v>
      </c>
      <c r="C12" s="41" t="s">
        <v>35</v>
      </c>
      <c r="D12" s="19">
        <v>6</v>
      </c>
      <c r="E12" s="21" t="s">
        <v>30</v>
      </c>
      <c r="F12" s="21">
        <f t="shared" si="1"/>
        <v>0</v>
      </c>
      <c r="G12" s="42">
        <f t="shared" si="2"/>
        <v>0</v>
      </c>
      <c r="H12" s="42">
        <f t="shared" si="3"/>
        <v>0</v>
      </c>
      <c r="I12" s="42">
        <f t="shared" si="4"/>
        <v>0</v>
      </c>
      <c r="J12" s="42">
        <f t="shared" si="5"/>
        <v>0</v>
      </c>
      <c r="K12" s="42">
        <f t="shared" si="6"/>
        <v>0</v>
      </c>
      <c r="L12" s="42">
        <f t="shared" si="7"/>
        <v>0</v>
      </c>
      <c r="M12" s="42">
        <f t="shared" si="8"/>
        <v>0</v>
      </c>
      <c r="N12" s="42">
        <f t="shared" si="9"/>
        <v>0</v>
      </c>
      <c r="O12" s="42">
        <f t="shared" si="10"/>
        <v>0</v>
      </c>
      <c r="P12" s="21">
        <v>1</v>
      </c>
      <c r="Q12" s="15">
        <f t="shared" si="14"/>
        <v>0</v>
      </c>
      <c r="R12" s="15">
        <f t="shared" si="11"/>
        <v>0</v>
      </c>
      <c r="S12" s="15">
        <f t="shared" si="12"/>
        <v>0</v>
      </c>
      <c r="T12" s="15">
        <f t="shared" si="13"/>
        <v>0</v>
      </c>
      <c r="U12" s="15"/>
      <c r="V12" s="44" t="str">
        <f>IF(V10&gt;=25,"DA","NE")</f>
        <v>NE</v>
      </c>
    </row>
    <row r="13" spans="1:31" ht="15" thickBot="1" x14ac:dyDescent="0.25">
      <c r="A13" s="19">
        <v>1</v>
      </c>
      <c r="B13" s="19" t="s">
        <v>11</v>
      </c>
      <c r="C13" s="47" t="s">
        <v>36</v>
      </c>
      <c r="D13" s="19">
        <v>5</v>
      </c>
      <c r="E13" s="21" t="s">
        <v>30</v>
      </c>
      <c r="F13" s="21">
        <f t="shared" si="1"/>
        <v>0</v>
      </c>
      <c r="G13" s="42">
        <f t="shared" si="2"/>
        <v>0</v>
      </c>
      <c r="H13" s="42">
        <f t="shared" si="3"/>
        <v>0</v>
      </c>
      <c r="I13" s="42">
        <f t="shared" si="4"/>
        <v>0</v>
      </c>
      <c r="J13" s="42">
        <f t="shared" si="5"/>
        <v>0</v>
      </c>
      <c r="K13" s="42">
        <f t="shared" si="6"/>
        <v>0</v>
      </c>
      <c r="L13" s="42">
        <f t="shared" si="7"/>
        <v>0</v>
      </c>
      <c r="M13" s="42">
        <f t="shared" si="8"/>
        <v>0</v>
      </c>
      <c r="N13" s="42">
        <f t="shared" si="9"/>
        <v>0</v>
      </c>
      <c r="O13" s="42">
        <f t="shared" si="10"/>
        <v>0</v>
      </c>
      <c r="P13" s="21">
        <v>1</v>
      </c>
      <c r="Q13" s="15">
        <f t="shared" si="14"/>
        <v>0</v>
      </c>
      <c r="R13" s="15">
        <f t="shared" si="11"/>
        <v>0</v>
      </c>
      <c r="S13" s="15">
        <f t="shared" si="12"/>
        <v>0</v>
      </c>
      <c r="T13" s="15">
        <f t="shared" si="13"/>
        <v>0</v>
      </c>
      <c r="U13" s="15"/>
      <c r="W13" s="15"/>
    </row>
    <row r="14" spans="1:31" x14ac:dyDescent="0.2">
      <c r="A14" s="19">
        <v>1</v>
      </c>
      <c r="B14" s="19" t="s">
        <v>8</v>
      </c>
      <c r="C14" s="45" t="s">
        <v>37</v>
      </c>
      <c r="D14" s="19">
        <v>4</v>
      </c>
      <c r="E14" s="21" t="s">
        <v>30</v>
      </c>
      <c r="F14" s="21">
        <f t="shared" si="1"/>
        <v>0</v>
      </c>
      <c r="G14" s="42">
        <f t="shared" si="2"/>
        <v>0</v>
      </c>
      <c r="H14" s="42">
        <f t="shared" si="3"/>
        <v>0</v>
      </c>
      <c r="I14" s="42">
        <f t="shared" si="4"/>
        <v>0</v>
      </c>
      <c r="J14" s="42">
        <f t="shared" si="5"/>
        <v>0</v>
      </c>
      <c r="K14" s="42">
        <f t="shared" si="6"/>
        <v>0</v>
      </c>
      <c r="L14" s="42">
        <f t="shared" si="7"/>
        <v>0</v>
      </c>
      <c r="M14" s="42">
        <f t="shared" si="8"/>
        <v>0</v>
      </c>
      <c r="N14" s="42">
        <f t="shared" si="9"/>
        <v>0</v>
      </c>
      <c r="O14" s="42">
        <f t="shared" si="10"/>
        <v>0</v>
      </c>
      <c r="P14" s="21">
        <v>1</v>
      </c>
      <c r="Q14" s="15">
        <f t="shared" si="14"/>
        <v>0</v>
      </c>
      <c r="R14" s="15">
        <f t="shared" si="11"/>
        <v>0</v>
      </c>
      <c r="S14" s="15">
        <f t="shared" si="12"/>
        <v>0</v>
      </c>
      <c r="T14" s="15">
        <f t="shared" si="13"/>
        <v>0</v>
      </c>
      <c r="U14" s="15"/>
      <c r="V14" s="43" t="s">
        <v>38</v>
      </c>
    </row>
    <row r="15" spans="1:31" ht="15.75" thickBot="1" x14ac:dyDescent="0.3">
      <c r="A15" s="19">
        <v>1</v>
      </c>
      <c r="B15" s="19" t="s">
        <v>9</v>
      </c>
      <c r="C15" s="48" t="s">
        <v>39</v>
      </c>
      <c r="D15" s="19">
        <v>4</v>
      </c>
      <c r="E15" s="21" t="s">
        <v>30</v>
      </c>
      <c r="F15" s="21">
        <f t="shared" si="1"/>
        <v>0</v>
      </c>
      <c r="G15" s="42">
        <f t="shared" si="2"/>
        <v>0</v>
      </c>
      <c r="H15" s="42">
        <f t="shared" si="3"/>
        <v>0</v>
      </c>
      <c r="I15" s="42">
        <f t="shared" si="4"/>
        <v>0</v>
      </c>
      <c r="J15" s="42">
        <f t="shared" si="5"/>
        <v>0</v>
      </c>
      <c r="K15" s="42">
        <f t="shared" si="6"/>
        <v>0</v>
      </c>
      <c r="L15" s="42">
        <f t="shared" si="7"/>
        <v>0</v>
      </c>
      <c r="M15" s="42">
        <f t="shared" si="8"/>
        <v>0</v>
      </c>
      <c r="N15" s="42">
        <f t="shared" si="9"/>
        <v>0</v>
      </c>
      <c r="O15" s="42">
        <f t="shared" si="10"/>
        <v>0</v>
      </c>
      <c r="P15" s="21">
        <v>1</v>
      </c>
      <c r="Q15" s="15">
        <f t="shared" si="14"/>
        <v>0</v>
      </c>
      <c r="R15" s="15">
        <f t="shared" si="11"/>
        <v>0</v>
      </c>
      <c r="S15" s="15">
        <f t="shared" si="12"/>
        <v>0</v>
      </c>
      <c r="T15" s="15">
        <f t="shared" si="13"/>
        <v>0</v>
      </c>
      <c r="U15" s="15"/>
      <c r="V15" s="44">
        <f>SUM(R4:R58)</f>
        <v>25</v>
      </c>
    </row>
    <row r="16" spans="1:31" x14ac:dyDescent="0.2">
      <c r="A16" s="19">
        <v>1</v>
      </c>
      <c r="B16" s="19" t="s">
        <v>13</v>
      </c>
      <c r="C16" s="34" t="s">
        <v>26</v>
      </c>
      <c r="D16" s="19">
        <v>4</v>
      </c>
      <c r="E16" s="21" t="s">
        <v>30</v>
      </c>
      <c r="F16" s="21">
        <f t="shared" si="1"/>
        <v>0</v>
      </c>
      <c r="G16" s="42">
        <f t="shared" si="2"/>
        <v>0</v>
      </c>
      <c r="H16" s="42">
        <f t="shared" si="3"/>
        <v>0</v>
      </c>
      <c r="I16" s="42">
        <f t="shared" si="4"/>
        <v>0</v>
      </c>
      <c r="J16" s="42">
        <f t="shared" si="5"/>
        <v>0</v>
      </c>
      <c r="K16" s="42">
        <f t="shared" si="6"/>
        <v>0</v>
      </c>
      <c r="L16" s="42">
        <f t="shared" si="7"/>
        <v>0</v>
      </c>
      <c r="M16" s="42">
        <f t="shared" si="8"/>
        <v>0</v>
      </c>
      <c r="N16" s="42">
        <f t="shared" si="9"/>
        <v>0</v>
      </c>
      <c r="O16" s="42">
        <f t="shared" si="10"/>
        <v>0</v>
      </c>
      <c r="P16" s="21">
        <v>1</v>
      </c>
      <c r="Q16" s="15">
        <f t="shared" si="14"/>
        <v>0</v>
      </c>
      <c r="R16" s="15">
        <f t="shared" si="11"/>
        <v>0</v>
      </c>
      <c r="S16" s="15">
        <f t="shared" si="12"/>
        <v>0</v>
      </c>
      <c r="T16" s="15">
        <f t="shared" si="13"/>
        <v>0</v>
      </c>
      <c r="U16" s="15"/>
      <c r="V16" s="46" t="s">
        <v>34</v>
      </c>
    </row>
    <row r="17" spans="1:26" ht="15.75" thickBot="1" x14ac:dyDescent="0.3">
      <c r="A17" s="19">
        <v>1</v>
      </c>
      <c r="B17" s="19" t="s">
        <v>9</v>
      </c>
      <c r="C17" s="48" t="s">
        <v>39</v>
      </c>
      <c r="D17" s="19">
        <v>4</v>
      </c>
      <c r="E17" s="21" t="s">
        <v>30</v>
      </c>
      <c r="F17" s="21">
        <f t="shared" si="1"/>
        <v>0</v>
      </c>
      <c r="G17" s="42">
        <f t="shared" si="2"/>
        <v>0</v>
      </c>
      <c r="H17" s="42">
        <f t="shared" si="3"/>
        <v>0</v>
      </c>
      <c r="I17" s="42">
        <f t="shared" si="4"/>
        <v>0</v>
      </c>
      <c r="J17" s="42">
        <f t="shared" si="5"/>
        <v>0</v>
      </c>
      <c r="K17" s="42">
        <f t="shared" si="6"/>
        <v>0</v>
      </c>
      <c r="L17" s="42">
        <f t="shared" si="7"/>
        <v>0</v>
      </c>
      <c r="M17" s="42">
        <f t="shared" si="8"/>
        <v>0</v>
      </c>
      <c r="N17" s="42">
        <f t="shared" si="9"/>
        <v>0</v>
      </c>
      <c r="O17" s="42">
        <f t="shared" si="10"/>
        <v>0</v>
      </c>
      <c r="P17" s="21">
        <v>1</v>
      </c>
      <c r="Q17" s="15">
        <f t="shared" si="14"/>
        <v>0</v>
      </c>
      <c r="R17" s="15">
        <f t="shared" si="11"/>
        <v>0</v>
      </c>
      <c r="S17" s="15">
        <f t="shared" si="12"/>
        <v>0</v>
      </c>
      <c r="T17" s="15">
        <f t="shared" si="13"/>
        <v>0</v>
      </c>
      <c r="U17" s="15"/>
      <c r="V17" s="44" t="str">
        <f>IF(V15&gt;=25,"DA","NE")</f>
        <v>DA</v>
      </c>
      <c r="X17" s="15"/>
      <c r="Y17" s="15"/>
    </row>
    <row r="18" spans="1:26" ht="15" thickBot="1" x14ac:dyDescent="0.25">
      <c r="A18" s="19">
        <v>1</v>
      </c>
      <c r="B18" s="19" t="s">
        <v>6</v>
      </c>
      <c r="C18" s="41" t="s">
        <v>40</v>
      </c>
      <c r="D18" s="19">
        <v>5</v>
      </c>
      <c r="E18" s="21" t="s">
        <v>30</v>
      </c>
      <c r="F18" s="21">
        <f t="shared" si="1"/>
        <v>0</v>
      </c>
      <c r="G18" s="42">
        <f t="shared" si="2"/>
        <v>0</v>
      </c>
      <c r="H18" s="42">
        <f t="shared" si="3"/>
        <v>0</v>
      </c>
      <c r="I18" s="42">
        <f t="shared" si="4"/>
        <v>0</v>
      </c>
      <c r="J18" s="42">
        <f t="shared" si="5"/>
        <v>0</v>
      </c>
      <c r="K18" s="42">
        <f t="shared" si="6"/>
        <v>0</v>
      </c>
      <c r="L18" s="42">
        <f t="shared" si="7"/>
        <v>0</v>
      </c>
      <c r="M18" s="42">
        <f t="shared" si="8"/>
        <v>0</v>
      </c>
      <c r="N18" s="42">
        <f t="shared" si="9"/>
        <v>0</v>
      </c>
      <c r="O18" s="42">
        <f t="shared" si="10"/>
        <v>0</v>
      </c>
      <c r="P18" s="21">
        <v>1</v>
      </c>
      <c r="Q18" s="15">
        <f t="shared" si="14"/>
        <v>0</v>
      </c>
      <c r="R18" s="15">
        <f t="shared" si="11"/>
        <v>0</v>
      </c>
      <c r="S18" s="15">
        <f t="shared" si="12"/>
        <v>0</v>
      </c>
      <c r="T18" s="15">
        <f t="shared" si="13"/>
        <v>0</v>
      </c>
      <c r="U18" s="15"/>
      <c r="W18" s="15"/>
      <c r="X18" s="15"/>
      <c r="Y18" s="15"/>
    </row>
    <row r="19" spans="1:26" x14ac:dyDescent="0.2">
      <c r="A19" s="19">
        <v>1</v>
      </c>
      <c r="B19" s="3" t="s">
        <v>8</v>
      </c>
      <c r="C19" s="45" t="s">
        <v>41</v>
      </c>
      <c r="D19" s="19">
        <v>4</v>
      </c>
      <c r="E19" s="21" t="s">
        <v>30</v>
      </c>
      <c r="F19" s="21">
        <f t="shared" si="1"/>
        <v>0</v>
      </c>
      <c r="G19" s="42">
        <f t="shared" si="2"/>
        <v>0</v>
      </c>
      <c r="H19" s="42">
        <f t="shared" si="3"/>
        <v>0</v>
      </c>
      <c r="I19" s="42">
        <f t="shared" si="4"/>
        <v>0</v>
      </c>
      <c r="J19" s="42">
        <f t="shared" si="5"/>
        <v>0</v>
      </c>
      <c r="K19" s="42">
        <f t="shared" si="6"/>
        <v>0</v>
      </c>
      <c r="L19" s="42">
        <f t="shared" si="7"/>
        <v>0</v>
      </c>
      <c r="M19" s="42">
        <f t="shared" si="8"/>
        <v>0</v>
      </c>
      <c r="N19" s="42">
        <f t="shared" si="9"/>
        <v>0</v>
      </c>
      <c r="O19" s="42">
        <f t="shared" si="10"/>
        <v>0</v>
      </c>
      <c r="P19" s="21">
        <v>1</v>
      </c>
      <c r="Q19" s="15">
        <f t="shared" si="14"/>
        <v>0</v>
      </c>
      <c r="R19" s="15">
        <f t="shared" si="11"/>
        <v>0</v>
      </c>
      <c r="S19" s="15">
        <f t="shared" si="12"/>
        <v>0</v>
      </c>
      <c r="T19" s="15">
        <f t="shared" si="13"/>
        <v>0</v>
      </c>
      <c r="U19" s="15"/>
      <c r="V19" s="43" t="s">
        <v>42</v>
      </c>
    </row>
    <row r="20" spans="1:26" ht="15.75" thickBot="1" x14ac:dyDescent="0.3">
      <c r="A20" s="62"/>
      <c r="B20" s="63"/>
      <c r="C20" s="63"/>
      <c r="D20" s="63"/>
      <c r="E20" s="64"/>
      <c r="F20" s="3">
        <f t="shared" si="1"/>
        <v>0</v>
      </c>
      <c r="G20" s="15">
        <f t="shared" si="2"/>
        <v>0</v>
      </c>
      <c r="H20" s="15">
        <f t="shared" si="3"/>
        <v>0</v>
      </c>
      <c r="I20" s="15">
        <f t="shared" si="4"/>
        <v>0</v>
      </c>
      <c r="J20" s="15">
        <f t="shared" si="5"/>
        <v>0</v>
      </c>
      <c r="K20" s="15">
        <f t="shared" si="6"/>
        <v>0</v>
      </c>
      <c r="L20" s="15">
        <f t="shared" si="7"/>
        <v>0</v>
      </c>
      <c r="M20" s="15">
        <f t="shared" si="8"/>
        <v>0</v>
      </c>
      <c r="N20" s="15">
        <f t="shared" si="9"/>
        <v>0</v>
      </c>
      <c r="O20" s="15">
        <f t="shared" si="10"/>
        <v>0</v>
      </c>
      <c r="P20" s="3"/>
      <c r="Q20" s="15">
        <f t="shared" si="14"/>
        <v>0</v>
      </c>
      <c r="R20" s="15">
        <f t="shared" si="11"/>
        <v>0</v>
      </c>
      <c r="S20" s="15">
        <f t="shared" si="12"/>
        <v>0</v>
      </c>
      <c r="T20" s="15">
        <f t="shared" si="13"/>
        <v>0</v>
      </c>
      <c r="U20" s="15"/>
      <c r="V20" s="44">
        <f>SUM(S4:S58)</f>
        <v>19</v>
      </c>
    </row>
    <row r="21" spans="1:26" ht="18" x14ac:dyDescent="0.25">
      <c r="A21" s="19"/>
      <c r="B21" s="19"/>
      <c r="C21" s="49" t="s">
        <v>43</v>
      </c>
      <c r="D21" s="19"/>
      <c r="E21" s="3"/>
      <c r="F21" s="3">
        <f t="shared" si="1"/>
        <v>0</v>
      </c>
      <c r="G21" s="15">
        <f t="shared" si="2"/>
        <v>0</v>
      </c>
      <c r="H21" s="15">
        <f t="shared" si="3"/>
        <v>0</v>
      </c>
      <c r="I21" s="15">
        <f t="shared" si="4"/>
        <v>0</v>
      </c>
      <c r="J21" s="15">
        <f t="shared" si="5"/>
        <v>0</v>
      </c>
      <c r="K21" s="15">
        <f t="shared" si="6"/>
        <v>0</v>
      </c>
      <c r="L21" s="15">
        <f t="shared" si="7"/>
        <v>0</v>
      </c>
      <c r="M21" s="15">
        <f t="shared" si="8"/>
        <v>0</v>
      </c>
      <c r="N21" s="15">
        <f t="shared" si="9"/>
        <v>0</v>
      </c>
      <c r="O21" s="15">
        <f t="shared" si="10"/>
        <v>0</v>
      </c>
      <c r="P21" s="3"/>
      <c r="Q21" s="15">
        <f t="shared" si="14"/>
        <v>0</v>
      </c>
      <c r="R21" s="15">
        <f t="shared" si="11"/>
        <v>0</v>
      </c>
      <c r="S21" s="15">
        <f t="shared" si="12"/>
        <v>0</v>
      </c>
      <c r="T21" s="15">
        <f t="shared" si="13"/>
        <v>0</v>
      </c>
      <c r="U21" s="15"/>
      <c r="V21" s="46" t="s">
        <v>34</v>
      </c>
    </row>
    <row r="22" spans="1:26" ht="15.75" thickBot="1" x14ac:dyDescent="0.3">
      <c r="A22" s="50">
        <v>2</v>
      </c>
      <c r="B22" s="19" t="s">
        <v>10</v>
      </c>
      <c r="C22" s="20" t="s">
        <v>44</v>
      </c>
      <c r="D22" s="50">
        <v>4</v>
      </c>
      <c r="E22" s="3" t="s">
        <v>23</v>
      </c>
      <c r="F22" s="3">
        <f t="shared" si="1"/>
        <v>4</v>
      </c>
      <c r="G22" s="15">
        <f t="shared" si="2"/>
        <v>0</v>
      </c>
      <c r="H22" s="15">
        <f t="shared" si="3"/>
        <v>0</v>
      </c>
      <c r="I22" s="15">
        <f t="shared" si="4"/>
        <v>0</v>
      </c>
      <c r="J22" s="15">
        <f t="shared" si="5"/>
        <v>0</v>
      </c>
      <c r="K22" s="15">
        <f t="shared" si="6"/>
        <v>4</v>
      </c>
      <c r="L22" s="15">
        <f t="shared" si="7"/>
        <v>0</v>
      </c>
      <c r="M22" s="15">
        <f t="shared" si="8"/>
        <v>0</v>
      </c>
      <c r="N22" s="15">
        <f t="shared" si="9"/>
        <v>0</v>
      </c>
      <c r="O22" s="15">
        <f t="shared" si="10"/>
        <v>0</v>
      </c>
      <c r="P22" s="21">
        <v>2</v>
      </c>
      <c r="Q22" s="15">
        <f t="shared" si="14"/>
        <v>0</v>
      </c>
      <c r="R22" s="15">
        <f t="shared" si="11"/>
        <v>4</v>
      </c>
      <c r="S22" s="15">
        <f t="shared" si="12"/>
        <v>0</v>
      </c>
      <c r="T22" s="15">
        <f t="shared" si="13"/>
        <v>0</v>
      </c>
      <c r="U22" s="15"/>
      <c r="V22" s="44" t="str">
        <f>IF(V20&gt;=25,"DA","NE")</f>
        <v>NE</v>
      </c>
    </row>
    <row r="23" spans="1:26" ht="15" thickBot="1" x14ac:dyDescent="0.25">
      <c r="A23" s="50">
        <v>2</v>
      </c>
      <c r="B23" s="19" t="s">
        <v>10</v>
      </c>
      <c r="C23" s="20" t="s">
        <v>45</v>
      </c>
      <c r="D23" s="50">
        <v>6</v>
      </c>
      <c r="E23" s="3" t="s">
        <v>23</v>
      </c>
      <c r="F23" s="3">
        <f t="shared" si="1"/>
        <v>6</v>
      </c>
      <c r="G23" s="15">
        <f t="shared" si="2"/>
        <v>0</v>
      </c>
      <c r="H23" s="15">
        <f t="shared" si="3"/>
        <v>0</v>
      </c>
      <c r="I23" s="15">
        <f t="shared" si="4"/>
        <v>0</v>
      </c>
      <c r="J23" s="15">
        <f t="shared" si="5"/>
        <v>0</v>
      </c>
      <c r="K23" s="15">
        <f t="shared" si="6"/>
        <v>6</v>
      </c>
      <c r="L23" s="15">
        <f t="shared" si="7"/>
        <v>0</v>
      </c>
      <c r="M23" s="15">
        <f t="shared" si="8"/>
        <v>0</v>
      </c>
      <c r="N23" s="15">
        <f t="shared" si="9"/>
        <v>0</v>
      </c>
      <c r="O23" s="15">
        <f t="shared" si="10"/>
        <v>0</v>
      </c>
      <c r="P23" s="21">
        <v>2</v>
      </c>
      <c r="Q23" s="15">
        <f t="shared" si="14"/>
        <v>0</v>
      </c>
      <c r="R23" s="15">
        <f t="shared" si="11"/>
        <v>6</v>
      </c>
      <c r="S23" s="15">
        <f t="shared" si="12"/>
        <v>0</v>
      </c>
      <c r="T23" s="15">
        <f t="shared" si="13"/>
        <v>0</v>
      </c>
      <c r="U23" s="15"/>
    </row>
    <row r="24" spans="1:26" x14ac:dyDescent="0.2">
      <c r="A24" s="50">
        <v>2</v>
      </c>
      <c r="B24" s="19" t="s">
        <v>10</v>
      </c>
      <c r="C24" s="20" t="s">
        <v>46</v>
      </c>
      <c r="D24" s="50">
        <v>6</v>
      </c>
      <c r="E24" s="3" t="s">
        <v>23</v>
      </c>
      <c r="F24" s="3">
        <f t="shared" si="1"/>
        <v>6</v>
      </c>
      <c r="G24" s="15">
        <f t="shared" si="2"/>
        <v>0</v>
      </c>
      <c r="H24" s="15">
        <f t="shared" si="3"/>
        <v>0</v>
      </c>
      <c r="I24" s="15">
        <f t="shared" si="4"/>
        <v>0</v>
      </c>
      <c r="J24" s="15">
        <f t="shared" si="5"/>
        <v>0</v>
      </c>
      <c r="K24" s="15">
        <f t="shared" si="6"/>
        <v>6</v>
      </c>
      <c r="L24" s="15">
        <f t="shared" si="7"/>
        <v>0</v>
      </c>
      <c r="M24" s="15">
        <f t="shared" si="8"/>
        <v>0</v>
      </c>
      <c r="N24" s="15">
        <f t="shared" si="9"/>
        <v>0</v>
      </c>
      <c r="O24" s="15">
        <f t="shared" si="10"/>
        <v>0</v>
      </c>
      <c r="P24" s="21">
        <v>2</v>
      </c>
      <c r="Q24" s="15">
        <f t="shared" si="14"/>
        <v>0</v>
      </c>
      <c r="R24" s="15">
        <f t="shared" si="11"/>
        <v>6</v>
      </c>
      <c r="S24" s="15">
        <f t="shared" si="12"/>
        <v>0</v>
      </c>
      <c r="T24" s="15">
        <f t="shared" si="13"/>
        <v>0</v>
      </c>
      <c r="U24" s="15"/>
      <c r="V24" s="43" t="s">
        <v>47</v>
      </c>
    </row>
    <row r="25" spans="1:26" ht="15.75" thickBot="1" x14ac:dyDescent="0.3">
      <c r="A25" s="50">
        <v>2</v>
      </c>
      <c r="B25" s="19" t="s">
        <v>9</v>
      </c>
      <c r="C25" s="48" t="s">
        <v>48</v>
      </c>
      <c r="D25" s="50">
        <v>4</v>
      </c>
      <c r="E25" s="3" t="s">
        <v>23</v>
      </c>
      <c r="F25" s="3">
        <f t="shared" si="1"/>
        <v>4</v>
      </c>
      <c r="G25" s="15">
        <f t="shared" si="2"/>
        <v>0</v>
      </c>
      <c r="H25" s="15">
        <f t="shared" si="3"/>
        <v>0</v>
      </c>
      <c r="I25" s="15">
        <f t="shared" si="4"/>
        <v>0</v>
      </c>
      <c r="J25" s="15">
        <f t="shared" si="5"/>
        <v>4</v>
      </c>
      <c r="K25" s="15">
        <f t="shared" si="6"/>
        <v>0</v>
      </c>
      <c r="L25" s="15">
        <f t="shared" si="7"/>
        <v>0</v>
      </c>
      <c r="M25" s="15">
        <f t="shared" si="8"/>
        <v>0</v>
      </c>
      <c r="N25" s="15">
        <f t="shared" si="9"/>
        <v>0</v>
      </c>
      <c r="O25" s="15">
        <f t="shared" si="10"/>
        <v>0</v>
      </c>
      <c r="P25" s="21">
        <v>2</v>
      </c>
      <c r="Q25" s="15">
        <f t="shared" si="14"/>
        <v>0</v>
      </c>
      <c r="R25" s="15">
        <f t="shared" si="11"/>
        <v>4</v>
      </c>
      <c r="S25" s="15">
        <f t="shared" si="12"/>
        <v>0</v>
      </c>
      <c r="T25" s="15">
        <f t="shared" si="13"/>
        <v>0</v>
      </c>
      <c r="U25" s="15"/>
      <c r="V25" s="44">
        <f>SUM(T4:T58)</f>
        <v>36</v>
      </c>
    </row>
    <row r="26" spans="1:26" x14ac:dyDescent="0.2">
      <c r="A26" s="50">
        <v>2</v>
      </c>
      <c r="B26" s="19" t="s">
        <v>10</v>
      </c>
      <c r="C26" s="20" t="s">
        <v>49</v>
      </c>
      <c r="D26" s="50">
        <v>5</v>
      </c>
      <c r="E26" s="3" t="s">
        <v>23</v>
      </c>
      <c r="F26" s="3">
        <f t="shared" si="1"/>
        <v>5</v>
      </c>
      <c r="G26" s="15">
        <f t="shared" si="2"/>
        <v>0</v>
      </c>
      <c r="H26" s="15">
        <f t="shared" si="3"/>
        <v>0</v>
      </c>
      <c r="I26" s="15">
        <f t="shared" si="4"/>
        <v>0</v>
      </c>
      <c r="J26" s="15">
        <f t="shared" si="5"/>
        <v>0</v>
      </c>
      <c r="K26" s="15">
        <f t="shared" si="6"/>
        <v>5</v>
      </c>
      <c r="L26" s="15">
        <f t="shared" si="7"/>
        <v>0</v>
      </c>
      <c r="M26" s="15">
        <f t="shared" si="8"/>
        <v>0</v>
      </c>
      <c r="N26" s="15">
        <f t="shared" si="9"/>
        <v>0</v>
      </c>
      <c r="O26" s="15">
        <f t="shared" si="10"/>
        <v>0</v>
      </c>
      <c r="P26" s="21">
        <v>2</v>
      </c>
      <c r="Q26" s="15">
        <f t="shared" si="14"/>
        <v>0</v>
      </c>
      <c r="R26" s="15">
        <f t="shared" si="11"/>
        <v>5</v>
      </c>
      <c r="S26" s="15">
        <f t="shared" si="12"/>
        <v>0</v>
      </c>
      <c r="T26" s="15">
        <f t="shared" si="13"/>
        <v>0</v>
      </c>
      <c r="U26" s="15"/>
      <c r="V26" s="46" t="s">
        <v>34</v>
      </c>
    </row>
    <row r="27" spans="1:26" ht="18.75" thickBot="1" x14ac:dyDescent="0.3">
      <c r="A27" s="19"/>
      <c r="B27" s="19"/>
      <c r="C27" s="49" t="s">
        <v>50</v>
      </c>
      <c r="D27" s="19"/>
      <c r="E27" s="3"/>
      <c r="F27" s="3">
        <f t="shared" si="1"/>
        <v>0</v>
      </c>
      <c r="G27" s="15">
        <f t="shared" si="2"/>
        <v>0</v>
      </c>
      <c r="H27" s="15">
        <f t="shared" si="3"/>
        <v>0</v>
      </c>
      <c r="I27" s="15">
        <f t="shared" si="4"/>
        <v>0</v>
      </c>
      <c r="J27" s="15">
        <f t="shared" si="5"/>
        <v>0</v>
      </c>
      <c r="K27" s="15">
        <f t="shared" si="6"/>
        <v>0</v>
      </c>
      <c r="L27" s="15">
        <f t="shared" si="7"/>
        <v>0</v>
      </c>
      <c r="M27" s="15">
        <f t="shared" si="8"/>
        <v>0</v>
      </c>
      <c r="N27" s="15">
        <f t="shared" si="9"/>
        <v>0</v>
      </c>
      <c r="O27" s="15">
        <f t="shared" si="10"/>
        <v>0</v>
      </c>
      <c r="P27" s="3"/>
      <c r="Q27" s="15">
        <f t="shared" si="14"/>
        <v>0</v>
      </c>
      <c r="R27" s="15">
        <f t="shared" si="11"/>
        <v>0</v>
      </c>
      <c r="S27" s="15">
        <f t="shared" si="12"/>
        <v>0</v>
      </c>
      <c r="T27" s="15">
        <f t="shared" si="13"/>
        <v>0</v>
      </c>
      <c r="U27" s="15"/>
      <c r="V27" s="44" t="str">
        <f>IF(V25&gt;=25,"DA","NE")</f>
        <v>DA</v>
      </c>
    </row>
    <row r="28" spans="1:26" x14ac:dyDescent="0.2">
      <c r="A28" s="50">
        <v>2</v>
      </c>
      <c r="B28" s="19" t="s">
        <v>8</v>
      </c>
      <c r="C28" s="45" t="s">
        <v>51</v>
      </c>
      <c r="D28" s="50">
        <v>5</v>
      </c>
      <c r="E28" s="21" t="s">
        <v>30</v>
      </c>
      <c r="F28" s="21">
        <f t="shared" si="1"/>
        <v>0</v>
      </c>
      <c r="G28" s="42">
        <f t="shared" si="2"/>
        <v>0</v>
      </c>
      <c r="H28" s="42">
        <f t="shared" si="3"/>
        <v>0</v>
      </c>
      <c r="I28" s="42">
        <f t="shared" si="4"/>
        <v>0</v>
      </c>
      <c r="J28" s="42">
        <f t="shared" si="5"/>
        <v>0</v>
      </c>
      <c r="K28" s="42">
        <f t="shared" si="6"/>
        <v>0</v>
      </c>
      <c r="L28" s="42">
        <f t="shared" si="7"/>
        <v>0</v>
      </c>
      <c r="M28" s="42">
        <f t="shared" si="8"/>
        <v>0</v>
      </c>
      <c r="N28" s="42">
        <f t="shared" si="9"/>
        <v>0</v>
      </c>
      <c r="O28" s="42">
        <f t="shared" si="10"/>
        <v>0</v>
      </c>
      <c r="P28" s="21">
        <v>2</v>
      </c>
      <c r="Q28" s="15">
        <f t="shared" si="14"/>
        <v>0</v>
      </c>
      <c r="R28" s="15">
        <f t="shared" si="11"/>
        <v>0</v>
      </c>
      <c r="S28" s="15">
        <f t="shared" si="12"/>
        <v>0</v>
      </c>
      <c r="T28" s="15">
        <f t="shared" si="13"/>
        <v>0</v>
      </c>
      <c r="U28" s="15"/>
      <c r="Z28" s="15"/>
    </row>
    <row r="29" spans="1:26" x14ac:dyDescent="0.2">
      <c r="A29" s="50">
        <v>2</v>
      </c>
      <c r="B29" s="19" t="s">
        <v>6</v>
      </c>
      <c r="C29" s="41" t="s">
        <v>52</v>
      </c>
      <c r="D29" s="50">
        <v>5</v>
      </c>
      <c r="E29" s="21" t="s">
        <v>30</v>
      </c>
      <c r="F29" s="21">
        <f t="shared" si="1"/>
        <v>0</v>
      </c>
      <c r="G29" s="42">
        <f t="shared" si="2"/>
        <v>0</v>
      </c>
      <c r="H29" s="42">
        <f t="shared" si="3"/>
        <v>0</v>
      </c>
      <c r="I29" s="42">
        <f t="shared" si="4"/>
        <v>0</v>
      </c>
      <c r="J29" s="42">
        <f t="shared" si="5"/>
        <v>0</v>
      </c>
      <c r="K29" s="42">
        <f t="shared" si="6"/>
        <v>0</v>
      </c>
      <c r="L29" s="42">
        <f t="shared" si="7"/>
        <v>0</v>
      </c>
      <c r="M29" s="42">
        <f t="shared" si="8"/>
        <v>0</v>
      </c>
      <c r="N29" s="42">
        <f t="shared" si="9"/>
        <v>0</v>
      </c>
      <c r="O29" s="42">
        <f t="shared" si="10"/>
        <v>0</v>
      </c>
      <c r="P29" s="21">
        <v>2</v>
      </c>
      <c r="Q29" s="15">
        <f t="shared" si="14"/>
        <v>0</v>
      </c>
      <c r="R29" s="15">
        <f t="shared" si="11"/>
        <v>0</v>
      </c>
      <c r="S29" s="15">
        <f t="shared" si="12"/>
        <v>0</v>
      </c>
      <c r="T29" s="15">
        <f t="shared" si="13"/>
        <v>0</v>
      </c>
      <c r="U29" s="15"/>
      <c r="V29" s="15"/>
    </row>
    <row r="30" spans="1:26" x14ac:dyDescent="0.2">
      <c r="A30" s="50">
        <v>2</v>
      </c>
      <c r="B30" s="19" t="s">
        <v>8</v>
      </c>
      <c r="C30" s="45" t="s">
        <v>53</v>
      </c>
      <c r="D30" s="50">
        <v>4</v>
      </c>
      <c r="E30" s="21" t="s">
        <v>30</v>
      </c>
      <c r="F30" s="21">
        <f t="shared" si="1"/>
        <v>0</v>
      </c>
      <c r="G30" s="42">
        <f t="shared" si="2"/>
        <v>0</v>
      </c>
      <c r="H30" s="42">
        <f t="shared" si="3"/>
        <v>0</v>
      </c>
      <c r="I30" s="42">
        <f t="shared" si="4"/>
        <v>0</v>
      </c>
      <c r="J30" s="42">
        <f t="shared" si="5"/>
        <v>0</v>
      </c>
      <c r="K30" s="42">
        <f t="shared" si="6"/>
        <v>0</v>
      </c>
      <c r="L30" s="42">
        <f t="shared" si="7"/>
        <v>0</v>
      </c>
      <c r="M30" s="42">
        <f t="shared" si="8"/>
        <v>0</v>
      </c>
      <c r="N30" s="42">
        <f t="shared" si="9"/>
        <v>0</v>
      </c>
      <c r="O30" s="42">
        <f t="shared" si="10"/>
        <v>0</v>
      </c>
      <c r="P30" s="21">
        <v>2</v>
      </c>
      <c r="Q30" s="15">
        <f t="shared" si="14"/>
        <v>0</v>
      </c>
      <c r="R30" s="15">
        <f t="shared" si="11"/>
        <v>0</v>
      </c>
      <c r="S30" s="15">
        <f t="shared" si="12"/>
        <v>0</v>
      </c>
      <c r="T30" s="15">
        <f t="shared" si="13"/>
        <v>0</v>
      </c>
      <c r="U30" s="15"/>
      <c r="V30" s="15"/>
    </row>
    <row r="31" spans="1:26" x14ac:dyDescent="0.2">
      <c r="A31" s="50">
        <v>2</v>
      </c>
      <c r="B31" s="19" t="s">
        <v>6</v>
      </c>
      <c r="C31" s="41" t="s">
        <v>54</v>
      </c>
      <c r="D31" s="50">
        <v>7</v>
      </c>
      <c r="E31" s="21" t="s">
        <v>30</v>
      </c>
      <c r="F31" s="21">
        <f t="shared" si="1"/>
        <v>0</v>
      </c>
      <c r="G31" s="42">
        <f t="shared" si="2"/>
        <v>0</v>
      </c>
      <c r="H31" s="42">
        <f t="shared" si="3"/>
        <v>0</v>
      </c>
      <c r="I31" s="42">
        <f t="shared" si="4"/>
        <v>0</v>
      </c>
      <c r="J31" s="42">
        <f t="shared" si="5"/>
        <v>0</v>
      </c>
      <c r="K31" s="42">
        <f t="shared" si="6"/>
        <v>0</v>
      </c>
      <c r="L31" s="42">
        <f t="shared" si="7"/>
        <v>0</v>
      </c>
      <c r="M31" s="42">
        <f t="shared" si="8"/>
        <v>0</v>
      </c>
      <c r="N31" s="42">
        <f t="shared" si="9"/>
        <v>0</v>
      </c>
      <c r="O31" s="42">
        <f t="shared" si="10"/>
        <v>0</v>
      </c>
      <c r="P31" s="21">
        <v>2</v>
      </c>
      <c r="Q31" s="15">
        <f t="shared" si="14"/>
        <v>0</v>
      </c>
      <c r="R31" s="15">
        <f t="shared" si="11"/>
        <v>0</v>
      </c>
      <c r="S31" s="15">
        <f t="shared" si="12"/>
        <v>0</v>
      </c>
      <c r="T31" s="15">
        <f t="shared" si="13"/>
        <v>0</v>
      </c>
      <c r="U31" s="15"/>
      <c r="V31" s="15"/>
      <c r="W31" s="15"/>
      <c r="X31" s="15"/>
      <c r="Y31" s="15"/>
    </row>
    <row r="32" spans="1:26" x14ac:dyDescent="0.2">
      <c r="A32" s="50">
        <v>2</v>
      </c>
      <c r="B32" s="19" t="s">
        <v>7</v>
      </c>
      <c r="C32" s="19" t="s">
        <v>55</v>
      </c>
      <c r="D32" s="50">
        <v>5</v>
      </c>
      <c r="E32" s="21" t="s">
        <v>30</v>
      </c>
      <c r="F32" s="21">
        <f t="shared" si="1"/>
        <v>0</v>
      </c>
      <c r="G32" s="42">
        <f t="shared" si="2"/>
        <v>0</v>
      </c>
      <c r="H32" s="42">
        <f t="shared" si="3"/>
        <v>0</v>
      </c>
      <c r="I32" s="42">
        <f t="shared" si="4"/>
        <v>0</v>
      </c>
      <c r="J32" s="42">
        <f t="shared" si="5"/>
        <v>0</v>
      </c>
      <c r="K32" s="42">
        <f t="shared" si="6"/>
        <v>0</v>
      </c>
      <c r="L32" s="42">
        <f t="shared" si="7"/>
        <v>0</v>
      </c>
      <c r="M32" s="42">
        <f t="shared" si="8"/>
        <v>0</v>
      </c>
      <c r="N32" s="42">
        <f t="shared" si="9"/>
        <v>0</v>
      </c>
      <c r="O32" s="42">
        <f t="shared" si="10"/>
        <v>0</v>
      </c>
      <c r="P32" s="21">
        <v>2</v>
      </c>
      <c r="Q32" s="15">
        <f t="shared" si="14"/>
        <v>0</v>
      </c>
      <c r="R32" s="15">
        <f t="shared" si="11"/>
        <v>0</v>
      </c>
      <c r="S32" s="15">
        <f t="shared" si="12"/>
        <v>0</v>
      </c>
      <c r="T32" s="15">
        <f t="shared" si="13"/>
        <v>0</v>
      </c>
      <c r="U32" s="15"/>
      <c r="V32" s="15"/>
      <c r="W32" s="15"/>
      <c r="X32" s="15"/>
      <c r="Y32" s="15"/>
    </row>
    <row r="33" spans="1:25" x14ac:dyDescent="0.2">
      <c r="A33" s="50">
        <v>2</v>
      </c>
      <c r="B33" s="19" t="s">
        <v>9</v>
      </c>
      <c r="C33" s="48" t="s">
        <v>56</v>
      </c>
      <c r="D33" s="50">
        <v>5</v>
      </c>
      <c r="E33" s="21" t="s">
        <v>30</v>
      </c>
      <c r="F33" s="21">
        <f t="shared" si="1"/>
        <v>0</v>
      </c>
      <c r="G33" s="42">
        <f t="shared" si="2"/>
        <v>0</v>
      </c>
      <c r="H33" s="42">
        <f t="shared" si="3"/>
        <v>0</v>
      </c>
      <c r="I33" s="42">
        <f t="shared" si="4"/>
        <v>0</v>
      </c>
      <c r="J33" s="42">
        <f t="shared" si="5"/>
        <v>0</v>
      </c>
      <c r="K33" s="42">
        <f t="shared" si="6"/>
        <v>0</v>
      </c>
      <c r="L33" s="42">
        <f t="shared" si="7"/>
        <v>0</v>
      </c>
      <c r="M33" s="42">
        <f t="shared" si="8"/>
        <v>0</v>
      </c>
      <c r="N33" s="42">
        <f t="shared" si="9"/>
        <v>0</v>
      </c>
      <c r="O33" s="42">
        <f t="shared" si="10"/>
        <v>0</v>
      </c>
      <c r="P33" s="21">
        <v>2</v>
      </c>
      <c r="Q33" s="15">
        <f t="shared" si="14"/>
        <v>0</v>
      </c>
      <c r="R33" s="15">
        <f t="shared" si="11"/>
        <v>0</v>
      </c>
      <c r="S33" s="15">
        <f t="shared" si="12"/>
        <v>0</v>
      </c>
      <c r="T33" s="15">
        <f t="shared" si="13"/>
        <v>0</v>
      </c>
      <c r="U33" s="15"/>
      <c r="V33" s="15"/>
      <c r="W33" s="15"/>
      <c r="X33" s="15"/>
      <c r="Y33" s="15"/>
    </row>
    <row r="34" spans="1:25" x14ac:dyDescent="0.2">
      <c r="A34" s="50">
        <v>2</v>
      </c>
      <c r="B34" s="19" t="s">
        <v>7</v>
      </c>
      <c r="C34" s="19" t="s">
        <v>57</v>
      </c>
      <c r="D34" s="50">
        <v>5</v>
      </c>
      <c r="E34" s="21" t="s">
        <v>30</v>
      </c>
      <c r="F34" s="21">
        <f t="shared" si="1"/>
        <v>0</v>
      </c>
      <c r="G34" s="42">
        <f t="shared" si="2"/>
        <v>0</v>
      </c>
      <c r="H34" s="42">
        <f t="shared" si="3"/>
        <v>0</v>
      </c>
      <c r="I34" s="42">
        <f t="shared" si="4"/>
        <v>0</v>
      </c>
      <c r="J34" s="42">
        <f t="shared" si="5"/>
        <v>0</v>
      </c>
      <c r="K34" s="42">
        <f t="shared" si="6"/>
        <v>0</v>
      </c>
      <c r="L34" s="42">
        <f t="shared" si="7"/>
        <v>0</v>
      </c>
      <c r="M34" s="42">
        <f t="shared" si="8"/>
        <v>0</v>
      </c>
      <c r="N34" s="42">
        <f t="shared" si="9"/>
        <v>0</v>
      </c>
      <c r="O34" s="42">
        <f t="shared" si="10"/>
        <v>0</v>
      </c>
      <c r="P34" s="21">
        <v>2</v>
      </c>
      <c r="Q34" s="15">
        <f t="shared" si="14"/>
        <v>0</v>
      </c>
      <c r="R34" s="15">
        <f t="shared" si="11"/>
        <v>0</v>
      </c>
      <c r="S34" s="15">
        <f t="shared" si="12"/>
        <v>0</v>
      </c>
      <c r="T34" s="15">
        <f t="shared" si="13"/>
        <v>0</v>
      </c>
      <c r="U34" s="15"/>
      <c r="V34" s="15"/>
      <c r="W34" s="15"/>
      <c r="X34" s="15"/>
      <c r="Y34" s="15"/>
    </row>
    <row r="35" spans="1:25" x14ac:dyDescent="0.2">
      <c r="A35" s="50">
        <v>2</v>
      </c>
      <c r="B35" s="19" t="s">
        <v>12</v>
      </c>
      <c r="C35" s="51" t="s">
        <v>58</v>
      </c>
      <c r="D35" s="50">
        <v>5</v>
      </c>
      <c r="E35" s="21" t="s">
        <v>30</v>
      </c>
      <c r="F35" s="21">
        <f t="shared" si="1"/>
        <v>0</v>
      </c>
      <c r="G35" s="42">
        <f t="shared" si="2"/>
        <v>0</v>
      </c>
      <c r="H35" s="42">
        <f t="shared" si="3"/>
        <v>0</v>
      </c>
      <c r="I35" s="42">
        <f t="shared" si="4"/>
        <v>0</v>
      </c>
      <c r="J35" s="42">
        <f t="shared" si="5"/>
        <v>0</v>
      </c>
      <c r="K35" s="42">
        <f t="shared" si="6"/>
        <v>0</v>
      </c>
      <c r="L35" s="42">
        <f t="shared" si="7"/>
        <v>0</v>
      </c>
      <c r="M35" s="42">
        <f t="shared" si="8"/>
        <v>0</v>
      </c>
      <c r="N35" s="42">
        <f t="shared" si="9"/>
        <v>0</v>
      </c>
      <c r="O35" s="42">
        <f t="shared" si="10"/>
        <v>0</v>
      </c>
      <c r="P35" s="21">
        <v>2</v>
      </c>
      <c r="Q35" s="15">
        <f t="shared" si="14"/>
        <v>0</v>
      </c>
      <c r="R35" s="15">
        <f t="shared" si="11"/>
        <v>0</v>
      </c>
      <c r="S35" s="15">
        <f t="shared" si="12"/>
        <v>0</v>
      </c>
      <c r="T35" s="15">
        <f t="shared" si="13"/>
        <v>0</v>
      </c>
      <c r="U35" s="15"/>
      <c r="V35" s="15"/>
      <c r="W35" s="15"/>
      <c r="X35" s="15"/>
      <c r="Y35" s="15"/>
    </row>
    <row r="36" spans="1:25" x14ac:dyDescent="0.2">
      <c r="A36" s="50">
        <v>2</v>
      </c>
      <c r="B36" s="19" t="s">
        <v>7</v>
      </c>
      <c r="C36" s="19" t="s">
        <v>59</v>
      </c>
      <c r="D36" s="50">
        <v>5</v>
      </c>
      <c r="E36" s="21" t="s">
        <v>30</v>
      </c>
      <c r="F36" s="21">
        <f t="shared" si="1"/>
        <v>0</v>
      </c>
      <c r="G36" s="42">
        <f t="shared" si="2"/>
        <v>0</v>
      </c>
      <c r="H36" s="42">
        <f t="shared" si="3"/>
        <v>0</v>
      </c>
      <c r="I36" s="42">
        <f t="shared" si="4"/>
        <v>0</v>
      </c>
      <c r="J36" s="42">
        <f t="shared" si="5"/>
        <v>0</v>
      </c>
      <c r="K36" s="42">
        <f t="shared" si="6"/>
        <v>0</v>
      </c>
      <c r="L36" s="42">
        <f t="shared" si="7"/>
        <v>0</v>
      </c>
      <c r="M36" s="42">
        <f t="shared" si="8"/>
        <v>0</v>
      </c>
      <c r="N36" s="42">
        <f t="shared" si="9"/>
        <v>0</v>
      </c>
      <c r="O36" s="42">
        <f t="shared" si="10"/>
        <v>0</v>
      </c>
      <c r="P36" s="21">
        <v>2</v>
      </c>
      <c r="Q36" s="15">
        <f t="shared" si="14"/>
        <v>0</v>
      </c>
      <c r="R36" s="15">
        <f t="shared" si="11"/>
        <v>0</v>
      </c>
      <c r="S36" s="15">
        <f t="shared" si="12"/>
        <v>0</v>
      </c>
      <c r="T36" s="15">
        <f t="shared" si="13"/>
        <v>0</v>
      </c>
      <c r="U36" s="15"/>
      <c r="V36" s="15"/>
      <c r="W36" s="15"/>
      <c r="X36" s="15"/>
      <c r="Y36" s="15"/>
    </row>
    <row r="37" spans="1:25" x14ac:dyDescent="0.2">
      <c r="A37" s="50">
        <v>2</v>
      </c>
      <c r="B37" s="19" t="s">
        <v>12</v>
      </c>
      <c r="C37" s="51" t="s">
        <v>60</v>
      </c>
      <c r="D37" s="50">
        <v>5</v>
      </c>
      <c r="E37" s="21" t="s">
        <v>30</v>
      </c>
      <c r="F37" s="21">
        <f t="shared" si="1"/>
        <v>0</v>
      </c>
      <c r="G37" s="42">
        <f t="shared" si="2"/>
        <v>0</v>
      </c>
      <c r="H37" s="42">
        <f t="shared" si="3"/>
        <v>0</v>
      </c>
      <c r="I37" s="42">
        <f t="shared" si="4"/>
        <v>0</v>
      </c>
      <c r="J37" s="42">
        <f t="shared" si="5"/>
        <v>0</v>
      </c>
      <c r="K37" s="42">
        <f t="shared" si="6"/>
        <v>0</v>
      </c>
      <c r="L37" s="42">
        <f t="shared" si="7"/>
        <v>0</v>
      </c>
      <c r="M37" s="42">
        <f t="shared" si="8"/>
        <v>0</v>
      </c>
      <c r="N37" s="42">
        <f t="shared" si="9"/>
        <v>0</v>
      </c>
      <c r="O37" s="42">
        <f t="shared" si="10"/>
        <v>0</v>
      </c>
      <c r="P37" s="21">
        <v>2</v>
      </c>
      <c r="Q37" s="15">
        <f t="shared" si="14"/>
        <v>0</v>
      </c>
      <c r="R37" s="15">
        <f t="shared" si="11"/>
        <v>0</v>
      </c>
      <c r="S37" s="15">
        <f t="shared" si="12"/>
        <v>0</v>
      </c>
      <c r="T37" s="15">
        <f t="shared" si="13"/>
        <v>0</v>
      </c>
      <c r="U37" s="15"/>
      <c r="V37" s="15"/>
      <c r="W37" s="15"/>
      <c r="X37" s="15"/>
      <c r="Y37" s="15"/>
    </row>
    <row r="38" spans="1:25" ht="18" x14ac:dyDescent="0.25">
      <c r="A38" s="19"/>
      <c r="B38" s="19"/>
      <c r="C38" s="49" t="s">
        <v>61</v>
      </c>
      <c r="D38" s="19"/>
      <c r="E38" s="3"/>
      <c r="F38" s="3">
        <f t="shared" si="1"/>
        <v>0</v>
      </c>
      <c r="G38" s="15">
        <f t="shared" si="2"/>
        <v>0</v>
      </c>
      <c r="H38" s="15">
        <f t="shared" si="3"/>
        <v>0</v>
      </c>
      <c r="I38" s="15">
        <f t="shared" si="4"/>
        <v>0</v>
      </c>
      <c r="J38" s="15">
        <f t="shared" si="5"/>
        <v>0</v>
      </c>
      <c r="K38" s="15">
        <f t="shared" si="6"/>
        <v>0</v>
      </c>
      <c r="L38" s="15">
        <f t="shared" si="7"/>
        <v>0</v>
      </c>
      <c r="M38" s="15">
        <f t="shared" si="8"/>
        <v>0</v>
      </c>
      <c r="N38" s="15">
        <f t="shared" si="9"/>
        <v>0</v>
      </c>
      <c r="O38" s="15">
        <f t="shared" si="10"/>
        <v>0</v>
      </c>
      <c r="P38" s="3"/>
      <c r="Q38" s="15">
        <f t="shared" si="14"/>
        <v>0</v>
      </c>
      <c r="R38" s="15">
        <f t="shared" si="11"/>
        <v>0</v>
      </c>
      <c r="S38" s="15">
        <f t="shared" si="12"/>
        <v>0</v>
      </c>
      <c r="T38" s="15">
        <f t="shared" si="13"/>
        <v>0</v>
      </c>
      <c r="U38" s="15"/>
      <c r="V38" s="15"/>
      <c r="X38" s="15"/>
      <c r="Y38" s="15"/>
    </row>
    <row r="39" spans="1:25" x14ac:dyDescent="0.2">
      <c r="A39" s="19">
        <v>3</v>
      </c>
      <c r="B39" s="19" t="s">
        <v>10</v>
      </c>
      <c r="C39" s="20" t="s">
        <v>62</v>
      </c>
      <c r="D39" s="19">
        <v>4</v>
      </c>
      <c r="E39" s="3" t="s">
        <v>23</v>
      </c>
      <c r="F39" s="3">
        <f t="shared" si="1"/>
        <v>4</v>
      </c>
      <c r="G39" s="15">
        <f t="shared" si="2"/>
        <v>0</v>
      </c>
      <c r="H39" s="15">
        <f t="shared" si="3"/>
        <v>0</v>
      </c>
      <c r="I39" s="15">
        <f t="shared" si="4"/>
        <v>0</v>
      </c>
      <c r="J39" s="15">
        <f t="shared" si="5"/>
        <v>0</v>
      </c>
      <c r="K39" s="15">
        <f t="shared" si="6"/>
        <v>4</v>
      </c>
      <c r="L39" s="15">
        <f t="shared" si="7"/>
        <v>0</v>
      </c>
      <c r="M39" s="15">
        <f t="shared" si="8"/>
        <v>0</v>
      </c>
      <c r="N39" s="15">
        <f t="shared" si="9"/>
        <v>0</v>
      </c>
      <c r="O39" s="15">
        <f t="shared" si="10"/>
        <v>0</v>
      </c>
      <c r="P39" s="21">
        <v>3</v>
      </c>
      <c r="Q39" s="15">
        <f t="shared" si="14"/>
        <v>0</v>
      </c>
      <c r="R39" s="15">
        <f t="shared" si="11"/>
        <v>0</v>
      </c>
      <c r="S39" s="15">
        <f t="shared" si="12"/>
        <v>4</v>
      </c>
      <c r="T39" s="15">
        <f t="shared" si="13"/>
        <v>0</v>
      </c>
      <c r="U39" s="15"/>
      <c r="V39" s="15"/>
      <c r="X39" s="15"/>
      <c r="Y39" s="15"/>
    </row>
    <row r="40" spans="1:25" x14ac:dyDescent="0.2">
      <c r="A40" s="19">
        <v>3</v>
      </c>
      <c r="B40" s="19" t="s">
        <v>10</v>
      </c>
      <c r="C40" s="20" t="s">
        <v>63</v>
      </c>
      <c r="D40" s="19">
        <v>4</v>
      </c>
      <c r="E40" s="3" t="s">
        <v>23</v>
      </c>
      <c r="F40" s="3">
        <f t="shared" si="1"/>
        <v>4</v>
      </c>
      <c r="G40" s="15">
        <f t="shared" si="2"/>
        <v>0</v>
      </c>
      <c r="H40" s="15">
        <f t="shared" si="3"/>
        <v>0</v>
      </c>
      <c r="I40" s="15">
        <f t="shared" si="4"/>
        <v>0</v>
      </c>
      <c r="J40" s="15">
        <f t="shared" si="5"/>
        <v>0</v>
      </c>
      <c r="K40" s="15">
        <f t="shared" si="6"/>
        <v>4</v>
      </c>
      <c r="L40" s="15">
        <f t="shared" si="7"/>
        <v>0</v>
      </c>
      <c r="M40" s="15">
        <f t="shared" si="8"/>
        <v>0</v>
      </c>
      <c r="N40" s="15">
        <f t="shared" si="9"/>
        <v>0</v>
      </c>
      <c r="O40" s="15">
        <f t="shared" si="10"/>
        <v>0</v>
      </c>
      <c r="P40" s="21">
        <v>3</v>
      </c>
      <c r="Q40" s="15">
        <f t="shared" si="14"/>
        <v>0</v>
      </c>
      <c r="R40" s="15">
        <f t="shared" si="11"/>
        <v>0</v>
      </c>
      <c r="S40" s="15">
        <f t="shared" si="12"/>
        <v>4</v>
      </c>
      <c r="T40" s="15">
        <f t="shared" si="13"/>
        <v>0</v>
      </c>
      <c r="U40" s="15"/>
      <c r="V40" s="15"/>
      <c r="X40" s="15"/>
      <c r="Y40" s="15"/>
    </row>
    <row r="41" spans="1:25" x14ac:dyDescent="0.2">
      <c r="A41" s="19">
        <v>3</v>
      </c>
      <c r="B41" s="19" t="s">
        <v>10</v>
      </c>
      <c r="C41" s="20" t="s">
        <v>64</v>
      </c>
      <c r="D41" s="19">
        <v>4</v>
      </c>
      <c r="E41" s="3" t="s">
        <v>23</v>
      </c>
      <c r="F41" s="3">
        <f t="shared" si="1"/>
        <v>4</v>
      </c>
      <c r="G41" s="15">
        <f t="shared" si="2"/>
        <v>0</v>
      </c>
      <c r="H41" s="15">
        <f t="shared" si="3"/>
        <v>0</v>
      </c>
      <c r="I41" s="15">
        <f t="shared" si="4"/>
        <v>0</v>
      </c>
      <c r="J41" s="15">
        <f t="shared" si="5"/>
        <v>0</v>
      </c>
      <c r="K41" s="15">
        <f t="shared" si="6"/>
        <v>4</v>
      </c>
      <c r="L41" s="15">
        <f t="shared" si="7"/>
        <v>0</v>
      </c>
      <c r="M41" s="15">
        <f t="shared" si="8"/>
        <v>0</v>
      </c>
      <c r="N41" s="15">
        <f t="shared" si="9"/>
        <v>0</v>
      </c>
      <c r="O41" s="15">
        <f t="shared" si="10"/>
        <v>0</v>
      </c>
      <c r="P41" s="21">
        <v>3</v>
      </c>
      <c r="Q41" s="15">
        <f t="shared" si="14"/>
        <v>0</v>
      </c>
      <c r="R41" s="15">
        <f t="shared" si="11"/>
        <v>0</v>
      </c>
      <c r="S41" s="15">
        <f t="shared" si="12"/>
        <v>4</v>
      </c>
      <c r="T41" s="15">
        <f t="shared" si="13"/>
        <v>0</v>
      </c>
      <c r="U41" s="15"/>
      <c r="V41" s="15"/>
      <c r="X41" s="15"/>
      <c r="Y41" s="15"/>
    </row>
    <row r="42" spans="1:25" x14ac:dyDescent="0.2">
      <c r="A42" s="19">
        <v>3</v>
      </c>
      <c r="B42" s="19" t="s">
        <v>10</v>
      </c>
      <c r="C42" s="20" t="s">
        <v>65</v>
      </c>
      <c r="D42" s="19">
        <v>3</v>
      </c>
      <c r="E42" s="3" t="s">
        <v>23</v>
      </c>
      <c r="F42" s="3">
        <f t="shared" si="1"/>
        <v>3</v>
      </c>
      <c r="G42" s="15">
        <f t="shared" si="2"/>
        <v>0</v>
      </c>
      <c r="H42" s="15">
        <f t="shared" si="3"/>
        <v>0</v>
      </c>
      <c r="I42" s="15">
        <f t="shared" si="4"/>
        <v>0</v>
      </c>
      <c r="J42" s="15">
        <f t="shared" si="5"/>
        <v>0</v>
      </c>
      <c r="K42" s="15">
        <f t="shared" si="6"/>
        <v>3</v>
      </c>
      <c r="L42" s="15">
        <f t="shared" si="7"/>
        <v>0</v>
      </c>
      <c r="M42" s="15">
        <f t="shared" si="8"/>
        <v>0</v>
      </c>
      <c r="N42" s="15">
        <f t="shared" si="9"/>
        <v>0</v>
      </c>
      <c r="O42" s="15">
        <f t="shared" si="10"/>
        <v>0</v>
      </c>
      <c r="P42" s="21">
        <v>3</v>
      </c>
      <c r="Q42" s="15">
        <f t="shared" si="14"/>
        <v>0</v>
      </c>
      <c r="R42" s="15">
        <f t="shared" si="11"/>
        <v>0</v>
      </c>
      <c r="S42" s="15">
        <f t="shared" si="12"/>
        <v>3</v>
      </c>
      <c r="T42" s="15">
        <f t="shared" si="13"/>
        <v>0</v>
      </c>
      <c r="U42" s="15"/>
      <c r="V42" s="15"/>
      <c r="X42" s="15"/>
      <c r="Y42" s="15"/>
    </row>
    <row r="43" spans="1:25" x14ac:dyDescent="0.2">
      <c r="A43" s="19">
        <v>3</v>
      </c>
      <c r="B43" s="19" t="s">
        <v>9</v>
      </c>
      <c r="C43" s="48" t="s">
        <v>66</v>
      </c>
      <c r="D43" s="19">
        <v>4</v>
      </c>
      <c r="E43" s="3" t="s">
        <v>23</v>
      </c>
      <c r="F43" s="3">
        <f t="shared" si="1"/>
        <v>4</v>
      </c>
      <c r="G43" s="15">
        <f t="shared" si="2"/>
        <v>0</v>
      </c>
      <c r="H43" s="15">
        <f t="shared" si="3"/>
        <v>0</v>
      </c>
      <c r="I43" s="15">
        <f t="shared" si="4"/>
        <v>0</v>
      </c>
      <c r="J43" s="15">
        <f t="shared" si="5"/>
        <v>4</v>
      </c>
      <c r="K43" s="15">
        <f t="shared" si="6"/>
        <v>0</v>
      </c>
      <c r="L43" s="15">
        <f t="shared" si="7"/>
        <v>0</v>
      </c>
      <c r="M43" s="15">
        <f t="shared" si="8"/>
        <v>0</v>
      </c>
      <c r="N43" s="15">
        <f t="shared" si="9"/>
        <v>0</v>
      </c>
      <c r="O43" s="15">
        <f t="shared" si="10"/>
        <v>0</v>
      </c>
      <c r="P43" s="21">
        <v>3</v>
      </c>
      <c r="Q43" s="15">
        <f t="shared" si="14"/>
        <v>0</v>
      </c>
      <c r="R43" s="15">
        <f t="shared" si="11"/>
        <v>0</v>
      </c>
      <c r="S43" s="15">
        <f t="shared" si="12"/>
        <v>4</v>
      </c>
      <c r="T43" s="15">
        <f t="shared" si="13"/>
        <v>0</v>
      </c>
      <c r="U43" s="15"/>
      <c r="V43" s="15"/>
      <c r="X43" s="15"/>
      <c r="Y43" s="15"/>
    </row>
    <row r="44" spans="1:25" ht="18" x14ac:dyDescent="0.25">
      <c r="A44" s="19"/>
      <c r="B44" s="19"/>
      <c r="C44" s="49" t="s">
        <v>67</v>
      </c>
      <c r="D44" s="19"/>
      <c r="E44" s="3"/>
      <c r="F44" s="3">
        <f t="shared" si="1"/>
        <v>0</v>
      </c>
      <c r="G44" s="15">
        <f t="shared" si="2"/>
        <v>0</v>
      </c>
      <c r="H44" s="15">
        <f t="shared" si="3"/>
        <v>0</v>
      </c>
      <c r="I44" s="15">
        <f t="shared" si="4"/>
        <v>0</v>
      </c>
      <c r="J44" s="15">
        <f t="shared" si="5"/>
        <v>0</v>
      </c>
      <c r="K44" s="15">
        <f t="shared" si="6"/>
        <v>0</v>
      </c>
      <c r="L44" s="15">
        <f t="shared" si="7"/>
        <v>0</v>
      </c>
      <c r="M44" s="15">
        <f t="shared" si="8"/>
        <v>0</v>
      </c>
      <c r="N44" s="15">
        <f t="shared" si="9"/>
        <v>0</v>
      </c>
      <c r="O44" s="15">
        <f t="shared" si="10"/>
        <v>0</v>
      </c>
      <c r="P44" s="3"/>
      <c r="Q44" s="15">
        <f t="shared" si="14"/>
        <v>0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/>
      <c r="V44" s="15"/>
      <c r="X44" s="15"/>
      <c r="Y44" s="15"/>
    </row>
    <row r="45" spans="1:25" ht="15" x14ac:dyDescent="0.25">
      <c r="A45" s="19">
        <v>3</v>
      </c>
      <c r="B45" s="19" t="s">
        <v>6</v>
      </c>
      <c r="C45" s="41" t="s">
        <v>68</v>
      </c>
      <c r="D45" s="19">
        <v>5</v>
      </c>
      <c r="E45" s="21" t="s">
        <v>30</v>
      </c>
      <c r="F45" s="21">
        <f t="shared" si="1"/>
        <v>0</v>
      </c>
      <c r="G45" s="42">
        <f t="shared" si="2"/>
        <v>0</v>
      </c>
      <c r="H45" s="42">
        <f t="shared" si="3"/>
        <v>0</v>
      </c>
      <c r="I45" s="42">
        <f t="shared" si="4"/>
        <v>0</v>
      </c>
      <c r="J45" s="42">
        <f t="shared" si="5"/>
        <v>0</v>
      </c>
      <c r="K45" s="42">
        <f t="shared" si="6"/>
        <v>0</v>
      </c>
      <c r="L45" s="42">
        <f t="shared" si="7"/>
        <v>0</v>
      </c>
      <c r="M45" s="42">
        <f t="shared" si="8"/>
        <v>0</v>
      </c>
      <c r="N45" s="42">
        <f t="shared" si="9"/>
        <v>0</v>
      </c>
      <c r="O45" s="42">
        <f t="shared" si="10"/>
        <v>0</v>
      </c>
      <c r="P45" s="21">
        <v>3</v>
      </c>
      <c r="Q45" s="15">
        <f t="shared" si="14"/>
        <v>0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/>
      <c r="V45" s="15"/>
      <c r="W45" s="52"/>
      <c r="X45" s="15"/>
      <c r="Y45" s="15"/>
    </row>
    <row r="46" spans="1:25" x14ac:dyDescent="0.2">
      <c r="A46" s="19">
        <v>3</v>
      </c>
      <c r="B46" s="19" t="s">
        <v>9</v>
      </c>
      <c r="C46" s="48" t="s">
        <v>69</v>
      </c>
      <c r="D46" s="19">
        <v>5</v>
      </c>
      <c r="E46" s="21" t="s">
        <v>30</v>
      </c>
      <c r="F46" s="21">
        <f t="shared" si="1"/>
        <v>0</v>
      </c>
      <c r="G46" s="42">
        <f t="shared" si="2"/>
        <v>0</v>
      </c>
      <c r="H46" s="42">
        <f t="shared" si="3"/>
        <v>0</v>
      </c>
      <c r="I46" s="42">
        <f t="shared" si="4"/>
        <v>0</v>
      </c>
      <c r="J46" s="42">
        <f t="shared" si="5"/>
        <v>0</v>
      </c>
      <c r="K46" s="42">
        <f t="shared" si="6"/>
        <v>0</v>
      </c>
      <c r="L46" s="42">
        <f t="shared" si="7"/>
        <v>0</v>
      </c>
      <c r="M46" s="42">
        <f t="shared" si="8"/>
        <v>0</v>
      </c>
      <c r="N46" s="42">
        <f t="shared" si="9"/>
        <v>0</v>
      </c>
      <c r="O46" s="42">
        <f t="shared" si="10"/>
        <v>0</v>
      </c>
      <c r="P46" s="21">
        <v>3</v>
      </c>
      <c r="Q46" s="15">
        <f t="shared" si="14"/>
        <v>0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/>
      <c r="V46" s="15"/>
      <c r="W46" s="15"/>
      <c r="X46" s="15"/>
      <c r="Y46" s="15"/>
    </row>
    <row r="47" spans="1:25" x14ac:dyDescent="0.2">
      <c r="A47" s="19">
        <v>3</v>
      </c>
      <c r="B47" s="19" t="s">
        <v>9</v>
      </c>
      <c r="C47" s="48" t="s">
        <v>70</v>
      </c>
      <c r="D47" s="19">
        <v>4</v>
      </c>
      <c r="E47" s="21" t="s">
        <v>30</v>
      </c>
      <c r="F47" s="21">
        <f t="shared" si="1"/>
        <v>0</v>
      </c>
      <c r="G47" s="42">
        <f t="shared" si="2"/>
        <v>0</v>
      </c>
      <c r="H47" s="42">
        <f t="shared" si="3"/>
        <v>0</v>
      </c>
      <c r="I47" s="42">
        <f t="shared" si="4"/>
        <v>0</v>
      </c>
      <c r="J47" s="42">
        <f t="shared" si="5"/>
        <v>0</v>
      </c>
      <c r="K47" s="42">
        <f t="shared" si="6"/>
        <v>0</v>
      </c>
      <c r="L47" s="42">
        <f t="shared" si="7"/>
        <v>0</v>
      </c>
      <c r="M47" s="42">
        <f t="shared" si="8"/>
        <v>0</v>
      </c>
      <c r="N47" s="42">
        <f t="shared" si="9"/>
        <v>0</v>
      </c>
      <c r="O47" s="42">
        <f t="shared" si="10"/>
        <v>0</v>
      </c>
      <c r="P47" s="21">
        <v>3</v>
      </c>
      <c r="Q47" s="15">
        <f t="shared" si="14"/>
        <v>0</v>
      </c>
      <c r="R47" s="15">
        <f t="shared" si="11"/>
        <v>0</v>
      </c>
      <c r="S47" s="15">
        <f t="shared" si="12"/>
        <v>0</v>
      </c>
      <c r="T47" s="15">
        <f t="shared" si="13"/>
        <v>0</v>
      </c>
      <c r="U47" s="15"/>
      <c r="V47" s="15"/>
      <c r="W47" s="15"/>
      <c r="X47" s="15"/>
      <c r="Y47" s="15"/>
    </row>
    <row r="48" spans="1:25" x14ac:dyDescent="0.2">
      <c r="A48" s="19">
        <v>3</v>
      </c>
      <c r="B48" s="19" t="s">
        <v>12</v>
      </c>
      <c r="C48" s="51" t="s">
        <v>71</v>
      </c>
      <c r="D48" s="19">
        <v>5</v>
      </c>
      <c r="E48" s="21" t="s">
        <v>30</v>
      </c>
      <c r="F48" s="21">
        <f t="shared" si="1"/>
        <v>0</v>
      </c>
      <c r="G48" s="42">
        <f t="shared" si="2"/>
        <v>0</v>
      </c>
      <c r="H48" s="42">
        <f t="shared" si="3"/>
        <v>0</v>
      </c>
      <c r="I48" s="42">
        <f t="shared" si="4"/>
        <v>0</v>
      </c>
      <c r="J48" s="42">
        <f t="shared" si="5"/>
        <v>0</v>
      </c>
      <c r="K48" s="42">
        <f t="shared" si="6"/>
        <v>0</v>
      </c>
      <c r="L48" s="42">
        <f t="shared" si="7"/>
        <v>0</v>
      </c>
      <c r="M48" s="42">
        <f t="shared" si="8"/>
        <v>0</v>
      </c>
      <c r="N48" s="42">
        <f t="shared" si="9"/>
        <v>0</v>
      </c>
      <c r="O48" s="42">
        <f t="shared" si="10"/>
        <v>0</v>
      </c>
      <c r="P48" s="21">
        <v>3</v>
      </c>
      <c r="Q48" s="15">
        <f t="shared" si="14"/>
        <v>0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/>
      <c r="V48" s="15"/>
      <c r="W48" s="15"/>
      <c r="X48" s="15"/>
      <c r="Y48" s="15"/>
    </row>
    <row r="49" spans="1:37" x14ac:dyDescent="0.2">
      <c r="A49" s="19">
        <v>3</v>
      </c>
      <c r="B49" s="19" t="s">
        <v>13</v>
      </c>
      <c r="C49" s="34" t="s">
        <v>72</v>
      </c>
      <c r="D49" s="19">
        <v>4</v>
      </c>
      <c r="E49" s="21" t="s">
        <v>30</v>
      </c>
      <c r="F49" s="21">
        <f t="shared" si="1"/>
        <v>0</v>
      </c>
      <c r="G49" s="42">
        <f t="shared" si="2"/>
        <v>0</v>
      </c>
      <c r="H49" s="42">
        <f t="shared" si="3"/>
        <v>0</v>
      </c>
      <c r="I49" s="42">
        <f t="shared" si="4"/>
        <v>0</v>
      </c>
      <c r="J49" s="42">
        <f t="shared" si="5"/>
        <v>0</v>
      </c>
      <c r="K49" s="42">
        <f t="shared" si="6"/>
        <v>0</v>
      </c>
      <c r="L49" s="42">
        <f t="shared" si="7"/>
        <v>0</v>
      </c>
      <c r="M49" s="42">
        <f t="shared" si="8"/>
        <v>0</v>
      </c>
      <c r="N49" s="42">
        <f t="shared" si="9"/>
        <v>0</v>
      </c>
      <c r="O49" s="42">
        <f t="shared" si="10"/>
        <v>0</v>
      </c>
      <c r="P49" s="21">
        <v>3</v>
      </c>
      <c r="Q49" s="15">
        <f t="shared" si="14"/>
        <v>0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/>
      <c r="V49" s="15"/>
      <c r="W49" s="15"/>
      <c r="X49" s="15"/>
      <c r="Y49" s="15"/>
    </row>
    <row r="50" spans="1:37" x14ac:dyDescent="0.2">
      <c r="A50" s="19">
        <v>3</v>
      </c>
      <c r="B50" s="19" t="s">
        <v>8</v>
      </c>
      <c r="C50" s="45" t="s">
        <v>73</v>
      </c>
      <c r="D50" s="19">
        <v>5</v>
      </c>
      <c r="E50" s="21" t="s">
        <v>30</v>
      </c>
      <c r="F50" s="21">
        <f t="shared" si="1"/>
        <v>0</v>
      </c>
      <c r="G50" s="42">
        <f t="shared" si="2"/>
        <v>0</v>
      </c>
      <c r="H50" s="42">
        <f t="shared" si="3"/>
        <v>0</v>
      </c>
      <c r="I50" s="42">
        <f t="shared" si="4"/>
        <v>0</v>
      </c>
      <c r="J50" s="42">
        <f t="shared" si="5"/>
        <v>0</v>
      </c>
      <c r="K50" s="42">
        <f t="shared" si="6"/>
        <v>0</v>
      </c>
      <c r="L50" s="42">
        <f t="shared" si="7"/>
        <v>0</v>
      </c>
      <c r="M50" s="42">
        <f t="shared" si="8"/>
        <v>0</v>
      </c>
      <c r="N50" s="42">
        <f t="shared" si="9"/>
        <v>0</v>
      </c>
      <c r="O50" s="42">
        <f t="shared" si="10"/>
        <v>0</v>
      </c>
      <c r="P50" s="21">
        <v>3</v>
      </c>
      <c r="Q50" s="15">
        <f t="shared" si="14"/>
        <v>0</v>
      </c>
      <c r="R50" s="15">
        <f t="shared" si="11"/>
        <v>0</v>
      </c>
      <c r="S50" s="15">
        <f t="shared" si="12"/>
        <v>0</v>
      </c>
      <c r="T50" s="15">
        <f t="shared" si="13"/>
        <v>0</v>
      </c>
      <c r="U50" s="15"/>
      <c r="V50" s="15"/>
      <c r="W50" s="15"/>
      <c r="X50" s="15"/>
      <c r="Y50" s="15"/>
    </row>
    <row r="51" spans="1:37" x14ac:dyDescent="0.2">
      <c r="A51" s="19">
        <v>3</v>
      </c>
      <c r="B51" s="19" t="s">
        <v>6</v>
      </c>
      <c r="C51" s="41" t="s">
        <v>74</v>
      </c>
      <c r="D51" s="19">
        <v>5</v>
      </c>
      <c r="E51" s="21" t="s">
        <v>30</v>
      </c>
      <c r="F51" s="21">
        <f t="shared" si="1"/>
        <v>0</v>
      </c>
      <c r="G51" s="42">
        <f t="shared" si="2"/>
        <v>0</v>
      </c>
      <c r="H51" s="42">
        <f t="shared" si="3"/>
        <v>0</v>
      </c>
      <c r="I51" s="42">
        <f t="shared" si="4"/>
        <v>0</v>
      </c>
      <c r="J51" s="42">
        <f t="shared" si="5"/>
        <v>0</v>
      </c>
      <c r="K51" s="42">
        <f t="shared" si="6"/>
        <v>0</v>
      </c>
      <c r="L51" s="42">
        <f t="shared" si="7"/>
        <v>0</v>
      </c>
      <c r="M51" s="42">
        <f t="shared" si="8"/>
        <v>0</v>
      </c>
      <c r="N51" s="42">
        <f t="shared" si="9"/>
        <v>0</v>
      </c>
      <c r="O51" s="42">
        <f t="shared" si="10"/>
        <v>0</v>
      </c>
      <c r="P51" s="21">
        <v>3</v>
      </c>
      <c r="Q51" s="15">
        <f t="shared" si="14"/>
        <v>0</v>
      </c>
      <c r="R51" s="15">
        <f t="shared" si="11"/>
        <v>0</v>
      </c>
      <c r="S51" s="15">
        <f t="shared" si="12"/>
        <v>0</v>
      </c>
      <c r="T51" s="15">
        <f t="shared" si="13"/>
        <v>0</v>
      </c>
      <c r="U51" s="15"/>
      <c r="V51" s="15"/>
      <c r="W51" s="15"/>
      <c r="X51" s="15"/>
      <c r="Y51" s="15"/>
    </row>
    <row r="52" spans="1:37" x14ac:dyDescent="0.2">
      <c r="A52" s="19">
        <v>3</v>
      </c>
      <c r="B52" s="19" t="s">
        <v>6</v>
      </c>
      <c r="C52" s="41" t="s">
        <v>75</v>
      </c>
      <c r="D52" s="19">
        <v>5</v>
      </c>
      <c r="E52" s="21" t="s">
        <v>30</v>
      </c>
      <c r="F52" s="21">
        <f t="shared" si="1"/>
        <v>0</v>
      </c>
      <c r="G52" s="42">
        <f t="shared" si="2"/>
        <v>0</v>
      </c>
      <c r="H52" s="42">
        <f t="shared" si="3"/>
        <v>0</v>
      </c>
      <c r="I52" s="42">
        <f t="shared" si="4"/>
        <v>0</v>
      </c>
      <c r="J52" s="42">
        <f t="shared" si="5"/>
        <v>0</v>
      </c>
      <c r="K52" s="42">
        <f t="shared" si="6"/>
        <v>0</v>
      </c>
      <c r="L52" s="42">
        <f t="shared" si="7"/>
        <v>0</v>
      </c>
      <c r="M52" s="42">
        <f t="shared" si="8"/>
        <v>0</v>
      </c>
      <c r="N52" s="42">
        <f t="shared" si="9"/>
        <v>0</v>
      </c>
      <c r="O52" s="42">
        <f t="shared" si="10"/>
        <v>0</v>
      </c>
      <c r="P52" s="21">
        <v>3</v>
      </c>
      <c r="Q52" s="15">
        <f t="shared" si="14"/>
        <v>0</v>
      </c>
      <c r="R52" s="15">
        <f t="shared" si="11"/>
        <v>0</v>
      </c>
      <c r="S52" s="15">
        <f t="shared" si="12"/>
        <v>0</v>
      </c>
      <c r="T52" s="15">
        <f t="shared" si="13"/>
        <v>0</v>
      </c>
      <c r="U52" s="15"/>
      <c r="V52" s="15"/>
      <c r="W52" s="15"/>
      <c r="X52" s="15"/>
      <c r="Y52" s="15"/>
    </row>
    <row r="53" spans="1:37" x14ac:dyDescent="0.2">
      <c r="A53" s="19">
        <v>3</v>
      </c>
      <c r="B53" s="19" t="s">
        <v>6</v>
      </c>
      <c r="C53" s="41" t="s">
        <v>76</v>
      </c>
      <c r="D53" s="19">
        <v>5</v>
      </c>
      <c r="E53" s="21" t="s">
        <v>30</v>
      </c>
      <c r="F53" s="21">
        <f t="shared" si="1"/>
        <v>0</v>
      </c>
      <c r="G53" s="42">
        <f t="shared" si="2"/>
        <v>0</v>
      </c>
      <c r="H53" s="42">
        <f t="shared" si="3"/>
        <v>0</v>
      </c>
      <c r="I53" s="42">
        <f t="shared" si="4"/>
        <v>0</v>
      </c>
      <c r="J53" s="42">
        <f t="shared" si="5"/>
        <v>0</v>
      </c>
      <c r="K53" s="42">
        <f t="shared" si="6"/>
        <v>0</v>
      </c>
      <c r="L53" s="42">
        <f t="shared" si="7"/>
        <v>0</v>
      </c>
      <c r="M53" s="42">
        <f t="shared" si="8"/>
        <v>0</v>
      </c>
      <c r="N53" s="42">
        <f t="shared" si="9"/>
        <v>0</v>
      </c>
      <c r="O53" s="42">
        <f t="shared" si="10"/>
        <v>0</v>
      </c>
      <c r="P53" s="21">
        <v>3</v>
      </c>
      <c r="Q53" s="15">
        <f t="shared" si="14"/>
        <v>0</v>
      </c>
      <c r="R53" s="15">
        <f t="shared" si="11"/>
        <v>0</v>
      </c>
      <c r="S53" s="15">
        <f t="shared" si="12"/>
        <v>0</v>
      </c>
      <c r="T53" s="15">
        <f t="shared" si="13"/>
        <v>0</v>
      </c>
      <c r="U53" s="15"/>
      <c r="V53" s="15"/>
      <c r="W53" s="15"/>
      <c r="X53" s="15"/>
      <c r="Y53" s="15"/>
    </row>
    <row r="54" spans="1:37" x14ac:dyDescent="0.2">
      <c r="A54" s="19">
        <v>3</v>
      </c>
      <c r="B54" s="19" t="s">
        <v>6</v>
      </c>
      <c r="C54" s="41" t="s">
        <v>77</v>
      </c>
      <c r="D54" s="19">
        <v>4</v>
      </c>
      <c r="E54" s="21" t="s">
        <v>30</v>
      </c>
      <c r="F54" s="21">
        <f t="shared" si="1"/>
        <v>0</v>
      </c>
      <c r="G54" s="42">
        <f t="shared" si="2"/>
        <v>0</v>
      </c>
      <c r="H54" s="42">
        <f t="shared" si="3"/>
        <v>0</v>
      </c>
      <c r="I54" s="42">
        <f t="shared" si="4"/>
        <v>0</v>
      </c>
      <c r="J54" s="42">
        <f t="shared" si="5"/>
        <v>0</v>
      </c>
      <c r="K54" s="42">
        <f t="shared" si="6"/>
        <v>0</v>
      </c>
      <c r="L54" s="42">
        <f t="shared" si="7"/>
        <v>0</v>
      </c>
      <c r="M54" s="42">
        <f t="shared" si="8"/>
        <v>0</v>
      </c>
      <c r="N54" s="42">
        <f t="shared" si="9"/>
        <v>0</v>
      </c>
      <c r="O54" s="42">
        <f t="shared" si="10"/>
        <v>0</v>
      </c>
      <c r="P54" s="21">
        <v>3</v>
      </c>
      <c r="Q54" s="15">
        <f t="shared" si="14"/>
        <v>0</v>
      </c>
      <c r="R54" s="15">
        <f t="shared" si="11"/>
        <v>0</v>
      </c>
      <c r="S54" s="15">
        <f t="shared" si="12"/>
        <v>0</v>
      </c>
      <c r="T54" s="15">
        <f t="shared" si="13"/>
        <v>0</v>
      </c>
      <c r="U54" s="15"/>
      <c r="V54" s="15"/>
      <c r="W54" s="15"/>
      <c r="X54" s="15"/>
      <c r="Y54" s="15"/>
    </row>
    <row r="55" spans="1:37" x14ac:dyDescent="0.2">
      <c r="A55" s="19">
        <v>3</v>
      </c>
      <c r="B55" s="19" t="s">
        <v>10</v>
      </c>
      <c r="C55" s="20" t="s">
        <v>46</v>
      </c>
      <c r="D55" s="19">
        <v>3</v>
      </c>
      <c r="E55" s="21" t="s">
        <v>30</v>
      </c>
      <c r="F55" s="21">
        <f t="shared" si="1"/>
        <v>0</v>
      </c>
      <c r="G55" s="42">
        <f t="shared" si="2"/>
        <v>0</v>
      </c>
      <c r="H55" s="42">
        <f t="shared" si="3"/>
        <v>0</v>
      </c>
      <c r="I55" s="42">
        <f t="shared" si="4"/>
        <v>0</v>
      </c>
      <c r="J55" s="42">
        <f t="shared" si="5"/>
        <v>0</v>
      </c>
      <c r="K55" s="42">
        <f t="shared" si="6"/>
        <v>0</v>
      </c>
      <c r="L55" s="42">
        <f t="shared" si="7"/>
        <v>0</v>
      </c>
      <c r="M55" s="42">
        <f t="shared" si="8"/>
        <v>0</v>
      </c>
      <c r="N55" s="42">
        <f t="shared" si="9"/>
        <v>0</v>
      </c>
      <c r="O55" s="42">
        <f t="shared" si="10"/>
        <v>0</v>
      </c>
      <c r="P55" s="21">
        <v>3</v>
      </c>
      <c r="Q55" s="15">
        <f t="shared" si="14"/>
        <v>0</v>
      </c>
      <c r="R55" s="15">
        <f t="shared" si="11"/>
        <v>0</v>
      </c>
      <c r="S55" s="15">
        <f t="shared" si="12"/>
        <v>0</v>
      </c>
      <c r="T55" s="15">
        <f t="shared" si="13"/>
        <v>0</v>
      </c>
      <c r="U55" s="15"/>
      <c r="V55" s="15"/>
      <c r="X55" s="15"/>
      <c r="Y55" s="15"/>
    </row>
    <row r="56" spans="1:37" ht="18" x14ac:dyDescent="0.25">
      <c r="A56" s="19"/>
      <c r="B56" s="19"/>
      <c r="C56" s="49" t="s">
        <v>78</v>
      </c>
      <c r="D56" s="19"/>
      <c r="E56" s="3"/>
      <c r="F56" s="3">
        <f t="shared" si="1"/>
        <v>0</v>
      </c>
      <c r="G56" s="15">
        <f t="shared" si="2"/>
        <v>0</v>
      </c>
      <c r="H56" s="15">
        <f t="shared" si="3"/>
        <v>0</v>
      </c>
      <c r="I56" s="15">
        <f t="shared" si="4"/>
        <v>0</v>
      </c>
      <c r="J56" s="15">
        <f t="shared" si="5"/>
        <v>0</v>
      </c>
      <c r="K56" s="15">
        <f t="shared" si="6"/>
        <v>0</v>
      </c>
      <c r="L56" s="15">
        <f t="shared" si="7"/>
        <v>0</v>
      </c>
      <c r="M56" s="15">
        <f t="shared" si="8"/>
        <v>0</v>
      </c>
      <c r="N56" s="15">
        <f t="shared" si="9"/>
        <v>0</v>
      </c>
      <c r="O56" s="15">
        <f t="shared" si="10"/>
        <v>0</v>
      </c>
      <c r="P56" s="53"/>
      <c r="Q56" s="15">
        <f t="shared" si="14"/>
        <v>0</v>
      </c>
      <c r="R56" s="15">
        <f t="shared" si="11"/>
        <v>0</v>
      </c>
      <c r="S56" s="15">
        <f t="shared" si="12"/>
        <v>0</v>
      </c>
      <c r="T56" s="15">
        <f t="shared" si="13"/>
        <v>0</v>
      </c>
      <c r="U56"/>
      <c r="V56"/>
      <c r="X56" s="15"/>
      <c r="Y56" s="15"/>
    </row>
    <row r="57" spans="1:37" s="55" customFormat="1" ht="15" x14ac:dyDescent="0.25">
      <c r="A57" s="50">
        <v>4</v>
      </c>
      <c r="B57" s="19" t="s">
        <v>14</v>
      </c>
      <c r="C57" s="54" t="s">
        <v>79</v>
      </c>
      <c r="D57" s="50">
        <v>6</v>
      </c>
      <c r="E57" s="3" t="s">
        <v>23</v>
      </c>
      <c r="F57" s="3">
        <f t="shared" si="1"/>
        <v>6</v>
      </c>
      <c r="G57" s="15">
        <f t="shared" si="2"/>
        <v>0</v>
      </c>
      <c r="H57" s="15">
        <f t="shared" si="3"/>
        <v>0</v>
      </c>
      <c r="I57" s="15">
        <f t="shared" si="4"/>
        <v>0</v>
      </c>
      <c r="J57" s="15">
        <f t="shared" si="5"/>
        <v>0</v>
      </c>
      <c r="K57" s="15">
        <f t="shared" si="6"/>
        <v>0</v>
      </c>
      <c r="L57" s="15">
        <f t="shared" si="7"/>
        <v>0</v>
      </c>
      <c r="M57" s="15">
        <f t="shared" si="8"/>
        <v>0</v>
      </c>
      <c r="N57" s="15">
        <f t="shared" si="9"/>
        <v>0</v>
      </c>
      <c r="O57" s="15">
        <f t="shared" si="10"/>
        <v>6</v>
      </c>
      <c r="P57" s="3">
        <v>4</v>
      </c>
      <c r="Q57" s="15">
        <f t="shared" si="14"/>
        <v>0</v>
      </c>
      <c r="R57" s="15">
        <f t="shared" si="11"/>
        <v>0</v>
      </c>
      <c r="S57" s="15">
        <f t="shared" si="12"/>
        <v>0</v>
      </c>
      <c r="T57" s="15">
        <f t="shared" si="13"/>
        <v>6</v>
      </c>
      <c r="U57"/>
      <c r="V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5" x14ac:dyDescent="0.25">
      <c r="A58" s="50">
        <v>4</v>
      </c>
      <c r="B58" s="3" t="s">
        <v>14</v>
      </c>
      <c r="C58" s="54" t="s">
        <v>80</v>
      </c>
      <c r="D58" s="50">
        <v>30</v>
      </c>
      <c r="E58" s="3" t="s">
        <v>23</v>
      </c>
      <c r="F58" s="3">
        <f t="shared" si="1"/>
        <v>30</v>
      </c>
      <c r="G58" s="15">
        <f t="shared" si="2"/>
        <v>0</v>
      </c>
      <c r="H58" s="15">
        <f t="shared" si="3"/>
        <v>0</v>
      </c>
      <c r="I58" s="15">
        <f t="shared" si="4"/>
        <v>0</v>
      </c>
      <c r="J58" s="15">
        <f t="shared" si="5"/>
        <v>0</v>
      </c>
      <c r="K58" s="15">
        <f t="shared" si="6"/>
        <v>0</v>
      </c>
      <c r="L58" s="15">
        <f t="shared" si="7"/>
        <v>0</v>
      </c>
      <c r="M58" s="15">
        <f t="shared" si="8"/>
        <v>0</v>
      </c>
      <c r="N58" s="15">
        <f t="shared" si="9"/>
        <v>0</v>
      </c>
      <c r="O58" s="15">
        <f t="shared" si="10"/>
        <v>30</v>
      </c>
      <c r="P58" s="3">
        <v>4</v>
      </c>
      <c r="Q58" s="15">
        <f t="shared" si="14"/>
        <v>0</v>
      </c>
      <c r="R58" s="15">
        <f t="shared" si="11"/>
        <v>0</v>
      </c>
      <c r="S58" s="15">
        <f t="shared" si="12"/>
        <v>0</v>
      </c>
      <c r="T58" s="15">
        <f t="shared" si="13"/>
        <v>30</v>
      </c>
      <c r="U58"/>
      <c r="V58"/>
      <c r="X58" s="15"/>
      <c r="Y58" s="15"/>
    </row>
    <row r="59" spans="1:37" ht="15" x14ac:dyDescent="0.25">
      <c r="P59"/>
      <c r="Q59"/>
      <c r="R59"/>
      <c r="S59"/>
      <c r="T59"/>
      <c r="U59" s="15"/>
      <c r="V59" s="15"/>
    </row>
    <row r="60" spans="1:37" ht="15" x14ac:dyDescent="0.25">
      <c r="P60"/>
      <c r="Q60"/>
      <c r="R60"/>
      <c r="S60"/>
      <c r="T60"/>
    </row>
    <row r="61" spans="1:37" ht="15" x14ac:dyDescent="0.25">
      <c r="P61"/>
      <c r="Q61"/>
      <c r="R61"/>
      <c r="S61"/>
      <c r="T61"/>
    </row>
    <row r="62" spans="1:37" ht="15" customHeight="1" x14ac:dyDescent="0.25">
      <c r="P62"/>
      <c r="Q62"/>
      <c r="R62"/>
      <c r="S62"/>
      <c r="T62"/>
      <c r="W62"/>
      <c r="X62"/>
      <c r="Z62"/>
      <c r="AA62"/>
      <c r="AB62"/>
      <c r="AC62"/>
      <c r="AD62"/>
      <c r="AE62"/>
      <c r="AF62"/>
    </row>
    <row r="63" spans="1:37" ht="15" x14ac:dyDescent="0.25">
      <c r="P63"/>
      <c r="Q63"/>
      <c r="R63"/>
      <c r="S63"/>
      <c r="T63"/>
      <c r="W63"/>
      <c r="X63"/>
      <c r="Z63"/>
      <c r="AA63"/>
      <c r="AB63"/>
      <c r="AC63"/>
      <c r="AD63"/>
      <c r="AE63"/>
      <c r="AF63"/>
    </row>
    <row r="64" spans="1:37" ht="15" customHeight="1" x14ac:dyDescent="0.25">
      <c r="P64"/>
      <c r="Q64"/>
      <c r="R64"/>
      <c r="S64"/>
      <c r="T64"/>
      <c r="W64"/>
      <c r="X64"/>
      <c r="Y64"/>
      <c r="Z64"/>
      <c r="AA64"/>
      <c r="AB64"/>
      <c r="AC64"/>
      <c r="AD64"/>
      <c r="AE64"/>
      <c r="AF64"/>
    </row>
    <row r="65" spans="7:32" ht="15" x14ac:dyDescent="0.25">
      <c r="P65"/>
      <c r="Q65"/>
      <c r="R65"/>
      <c r="S65"/>
      <c r="T65"/>
      <c r="W65"/>
      <c r="X65"/>
      <c r="Y65"/>
      <c r="Z65"/>
      <c r="AA65"/>
      <c r="AB65"/>
      <c r="AC65"/>
      <c r="AD65"/>
      <c r="AE65"/>
      <c r="AF65"/>
    </row>
    <row r="66" spans="7:32" ht="15" x14ac:dyDescent="0.25">
      <c r="P66"/>
      <c r="Q66"/>
      <c r="R66"/>
      <c r="S66"/>
      <c r="T66"/>
      <c r="W66"/>
      <c r="X66"/>
      <c r="Y66"/>
      <c r="Z66"/>
      <c r="AA66"/>
      <c r="AB66"/>
      <c r="AC66"/>
      <c r="AD66"/>
      <c r="AE66"/>
      <c r="AF66"/>
    </row>
    <row r="67" spans="7:32" ht="15" hidden="1" x14ac:dyDescent="0.25">
      <c r="G67" s="14" t="s">
        <v>23</v>
      </c>
      <c r="P67"/>
      <c r="Q67"/>
      <c r="R67"/>
      <c r="S67"/>
      <c r="T67"/>
    </row>
    <row r="68" spans="7:32" ht="15" hidden="1" x14ac:dyDescent="0.25">
      <c r="G68" s="14" t="s">
        <v>30</v>
      </c>
      <c r="P68"/>
      <c r="Q68"/>
      <c r="R68"/>
      <c r="S68"/>
      <c r="T68"/>
    </row>
    <row r="69" spans="7:32" ht="15" hidden="1" x14ac:dyDescent="0.25">
      <c r="P69"/>
      <c r="Q69"/>
      <c r="R69"/>
      <c r="S69"/>
      <c r="T69"/>
    </row>
    <row r="70" spans="7:32" ht="15" hidden="1" x14ac:dyDescent="0.25">
      <c r="P70"/>
      <c r="Q70"/>
      <c r="R70"/>
      <c r="S70"/>
      <c r="T70"/>
    </row>
    <row r="71" spans="7:32" ht="15" x14ac:dyDescent="0.25">
      <c r="P71"/>
      <c r="Q71"/>
      <c r="R71"/>
      <c r="S71"/>
      <c r="T71"/>
    </row>
    <row r="72" spans="7:32" ht="15" x14ac:dyDescent="0.25">
      <c r="P72"/>
      <c r="Q72"/>
      <c r="R72"/>
      <c r="S72"/>
      <c r="T72"/>
    </row>
    <row r="73" spans="7:32" ht="15" x14ac:dyDescent="0.25">
      <c r="P73"/>
      <c r="Q73"/>
      <c r="R73"/>
      <c r="S73"/>
      <c r="T73"/>
    </row>
    <row r="74" spans="7:32" ht="15" x14ac:dyDescent="0.25">
      <c r="P74"/>
      <c r="Q74"/>
      <c r="R74"/>
      <c r="S74"/>
      <c r="T74"/>
    </row>
    <row r="75" spans="7:32" ht="15" x14ac:dyDescent="0.25">
      <c r="P75"/>
      <c r="Q75"/>
      <c r="R75"/>
      <c r="S75"/>
      <c r="T75"/>
    </row>
    <row r="76" spans="7:32" ht="15" x14ac:dyDescent="0.25">
      <c r="P76"/>
      <c r="Q76"/>
      <c r="R76"/>
      <c r="S76"/>
      <c r="T76"/>
    </row>
    <row r="77" spans="7:32" ht="15" x14ac:dyDescent="0.25">
      <c r="P77"/>
      <c r="Q77"/>
      <c r="R77"/>
      <c r="S77"/>
      <c r="T77"/>
    </row>
    <row r="78" spans="7:32" ht="15" x14ac:dyDescent="0.25">
      <c r="P78"/>
      <c r="Q78"/>
      <c r="R78"/>
      <c r="S78"/>
      <c r="T78"/>
    </row>
    <row r="79" spans="7:32" ht="15" x14ac:dyDescent="0.25">
      <c r="P79"/>
      <c r="Q79"/>
      <c r="R79"/>
      <c r="S79"/>
      <c r="T79"/>
    </row>
    <row r="80" spans="7:32" ht="15" x14ac:dyDescent="0.25">
      <c r="P80"/>
      <c r="Q80"/>
      <c r="R80"/>
      <c r="S80"/>
      <c r="T80"/>
    </row>
    <row r="81" spans="16:20" ht="15" x14ac:dyDescent="0.25">
      <c r="P81"/>
      <c r="Q81"/>
      <c r="R81"/>
      <c r="S81"/>
      <c r="T81"/>
    </row>
    <row r="82" spans="16:20" ht="15" x14ac:dyDescent="0.25">
      <c r="P82"/>
      <c r="Q82"/>
      <c r="R82"/>
      <c r="S82"/>
      <c r="T82"/>
    </row>
    <row r="83" spans="16:20" ht="15" x14ac:dyDescent="0.25">
      <c r="P83"/>
      <c r="Q83"/>
      <c r="R83"/>
      <c r="S83"/>
      <c r="T83"/>
    </row>
    <row r="84" spans="16:20" ht="15" x14ac:dyDescent="0.25">
      <c r="P84"/>
      <c r="Q84"/>
      <c r="R84"/>
      <c r="S84"/>
      <c r="T84"/>
    </row>
  </sheetData>
  <sheetProtection algorithmName="SHA-512" hashValue="b873fFOhNqsUzrB1BeQLr3NLMY45yZONrNAoScP+4QHqFN7AX0pU6hyQ0gz08t6arVt5jucgEDkF8kiFWmF7wQ==" saltValue="n1krEVjD9Xxa0UQHhpwplg==" spinCount="100000" sheet="1" objects="1" scenarios="1" selectLockedCells="1"/>
  <mergeCells count="3">
    <mergeCell ref="A2:E2"/>
    <mergeCell ref="W2:AE2"/>
    <mergeCell ref="A20:E20"/>
  </mergeCells>
  <dataValidations count="2">
    <dataValidation type="list" allowBlank="1" showInputMessage="1" showErrorMessage="1" sqref="E55" xr:uid="{A7DDC6A4-4EA8-41F1-86EF-EA084C99CB8A}">
      <formula1>$G$63:$G$64</formula1>
    </dataValidation>
    <dataValidation type="list" allowBlank="1" showInputMessage="1" showErrorMessage="1" sqref="E4:E19 E56:E58 E21:E54" xr:uid="{FB957FF1-A42F-49BE-B7F6-59B3907838D1}">
      <formula1>$G$67:$G$68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IUO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Pepelnik</dc:creator>
  <cp:lastModifiedBy>Karlo Pepelnik</cp:lastModifiedBy>
  <dcterms:created xsi:type="dcterms:W3CDTF">2024-06-25T07:40:40Z</dcterms:created>
  <dcterms:modified xsi:type="dcterms:W3CDTF">2024-06-25T08:08:24Z</dcterms:modified>
</cp:coreProperties>
</file>