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lo Pepelnik\Desktop\Planeri Excel\"/>
    </mc:Choice>
  </mc:AlternateContent>
  <xr:revisionPtr revIDLastSave="0" documentId="13_ncr:1_{9812EA17-6EE1-4CF6-9002-BB53B683A5FC}" xr6:coauthVersionLast="47" xr6:coauthVersionMax="47" xr10:uidLastSave="{00000000-0000-0000-0000-000000000000}"/>
  <bookViews>
    <workbookView xWindow="-120" yWindow="-120" windowWidth="29040" windowHeight="15720" xr2:uid="{39C28ECC-1FAA-4B6B-AA09-67D72A078E10}"/>
  </bookViews>
  <sheets>
    <sheet name="IPI 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2" i="1" l="1"/>
  <c r="R52" i="1"/>
  <c r="Q52" i="1"/>
  <c r="O52" i="1"/>
  <c r="N52" i="1"/>
  <c r="M52" i="1"/>
  <c r="L52" i="1"/>
  <c r="K52" i="1"/>
  <c r="J52" i="1"/>
  <c r="I52" i="1"/>
  <c r="H52" i="1"/>
  <c r="G52" i="1"/>
  <c r="F52" i="1"/>
  <c r="T52" i="1" s="1"/>
  <c r="T51" i="1"/>
  <c r="S51" i="1"/>
  <c r="R51" i="1"/>
  <c r="Q51" i="1"/>
  <c r="O51" i="1"/>
  <c r="N51" i="1"/>
  <c r="M51" i="1"/>
  <c r="L51" i="1"/>
  <c r="K51" i="1"/>
  <c r="J51" i="1"/>
  <c r="I51" i="1"/>
  <c r="H51" i="1"/>
  <c r="G51" i="1"/>
  <c r="F51" i="1"/>
  <c r="T50" i="1"/>
  <c r="S50" i="1"/>
  <c r="R50" i="1"/>
  <c r="Q50" i="1"/>
  <c r="O50" i="1"/>
  <c r="N50" i="1"/>
  <c r="M50" i="1"/>
  <c r="L50" i="1"/>
  <c r="K50" i="1"/>
  <c r="J50" i="1"/>
  <c r="I50" i="1"/>
  <c r="H50" i="1"/>
  <c r="G50" i="1"/>
  <c r="F50" i="1"/>
  <c r="T49" i="1"/>
  <c r="R49" i="1"/>
  <c r="Q49" i="1"/>
  <c r="O49" i="1"/>
  <c r="N49" i="1"/>
  <c r="M49" i="1"/>
  <c r="L49" i="1"/>
  <c r="K49" i="1"/>
  <c r="J49" i="1"/>
  <c r="I49" i="1"/>
  <c r="H49" i="1"/>
  <c r="G49" i="1"/>
  <c r="F49" i="1"/>
  <c r="S49" i="1" s="1"/>
  <c r="T48" i="1"/>
  <c r="R48" i="1"/>
  <c r="Q48" i="1"/>
  <c r="O48" i="1"/>
  <c r="N48" i="1"/>
  <c r="M48" i="1"/>
  <c r="L48" i="1"/>
  <c r="K48" i="1"/>
  <c r="J48" i="1"/>
  <c r="I48" i="1"/>
  <c r="H48" i="1"/>
  <c r="G48" i="1"/>
  <c r="F48" i="1"/>
  <c r="S48" i="1" s="1"/>
  <c r="T47" i="1"/>
  <c r="R47" i="1"/>
  <c r="Q47" i="1"/>
  <c r="O47" i="1"/>
  <c r="N47" i="1"/>
  <c r="M47" i="1"/>
  <c r="L47" i="1"/>
  <c r="K47" i="1"/>
  <c r="J47" i="1"/>
  <c r="I47" i="1"/>
  <c r="H47" i="1"/>
  <c r="G47" i="1"/>
  <c r="F47" i="1"/>
  <c r="S47" i="1" s="1"/>
  <c r="T46" i="1"/>
  <c r="R46" i="1"/>
  <c r="Q46" i="1"/>
  <c r="O46" i="1"/>
  <c r="N46" i="1"/>
  <c r="M46" i="1"/>
  <c r="L46" i="1"/>
  <c r="K46" i="1"/>
  <c r="J46" i="1"/>
  <c r="I46" i="1"/>
  <c r="H46" i="1"/>
  <c r="G46" i="1"/>
  <c r="F46" i="1"/>
  <c r="S46" i="1" s="1"/>
  <c r="T45" i="1"/>
  <c r="R45" i="1"/>
  <c r="Q45" i="1"/>
  <c r="O45" i="1"/>
  <c r="N45" i="1"/>
  <c r="M45" i="1"/>
  <c r="L45" i="1"/>
  <c r="K45" i="1"/>
  <c r="J45" i="1"/>
  <c r="I45" i="1"/>
  <c r="H45" i="1"/>
  <c r="G45" i="1"/>
  <c r="F45" i="1"/>
  <c r="S45" i="1" s="1"/>
  <c r="T44" i="1"/>
  <c r="R44" i="1"/>
  <c r="Q44" i="1"/>
  <c r="O44" i="1"/>
  <c r="N44" i="1"/>
  <c r="M44" i="1"/>
  <c r="L44" i="1"/>
  <c r="K44" i="1"/>
  <c r="J44" i="1"/>
  <c r="I44" i="1"/>
  <c r="H44" i="1"/>
  <c r="G44" i="1"/>
  <c r="F44" i="1"/>
  <c r="S44" i="1" s="1"/>
  <c r="T43" i="1"/>
  <c r="R43" i="1"/>
  <c r="Q43" i="1"/>
  <c r="O43" i="1"/>
  <c r="N43" i="1"/>
  <c r="M43" i="1"/>
  <c r="L43" i="1"/>
  <c r="K43" i="1"/>
  <c r="J43" i="1"/>
  <c r="I43" i="1"/>
  <c r="H43" i="1"/>
  <c r="G43" i="1"/>
  <c r="F43" i="1"/>
  <c r="S43" i="1" s="1"/>
  <c r="T42" i="1"/>
  <c r="R42" i="1"/>
  <c r="Q42" i="1"/>
  <c r="O42" i="1"/>
  <c r="N42" i="1"/>
  <c r="M42" i="1"/>
  <c r="L42" i="1"/>
  <c r="K42" i="1"/>
  <c r="J42" i="1"/>
  <c r="I42" i="1"/>
  <c r="H42" i="1"/>
  <c r="G42" i="1"/>
  <c r="F42" i="1"/>
  <c r="S42" i="1" s="1"/>
  <c r="T41" i="1"/>
  <c r="R41" i="1"/>
  <c r="Q41" i="1"/>
  <c r="O41" i="1"/>
  <c r="N41" i="1"/>
  <c r="M41" i="1"/>
  <c r="L41" i="1"/>
  <c r="K41" i="1"/>
  <c r="J41" i="1"/>
  <c r="I41" i="1"/>
  <c r="H41" i="1"/>
  <c r="G41" i="1"/>
  <c r="F41" i="1"/>
  <c r="S41" i="1" s="1"/>
  <c r="T40" i="1"/>
  <c r="S40" i="1"/>
  <c r="R40" i="1"/>
  <c r="Q40" i="1"/>
  <c r="O40" i="1"/>
  <c r="N40" i="1"/>
  <c r="M40" i="1"/>
  <c r="L40" i="1"/>
  <c r="K40" i="1"/>
  <c r="J40" i="1"/>
  <c r="I40" i="1"/>
  <c r="H40" i="1"/>
  <c r="G40" i="1"/>
  <c r="F40" i="1"/>
  <c r="T39" i="1"/>
  <c r="R39" i="1"/>
  <c r="Q39" i="1"/>
  <c r="O39" i="1"/>
  <c r="N39" i="1"/>
  <c r="M39" i="1"/>
  <c r="L39" i="1"/>
  <c r="K39" i="1"/>
  <c r="J39" i="1"/>
  <c r="I39" i="1"/>
  <c r="H39" i="1"/>
  <c r="G39" i="1"/>
  <c r="F39" i="1"/>
  <c r="S39" i="1" s="1"/>
  <c r="T38" i="1"/>
  <c r="R38" i="1"/>
  <c r="Q38" i="1"/>
  <c r="O38" i="1"/>
  <c r="N38" i="1"/>
  <c r="M38" i="1"/>
  <c r="L38" i="1"/>
  <c r="K38" i="1"/>
  <c r="J38" i="1"/>
  <c r="I38" i="1"/>
  <c r="H38" i="1"/>
  <c r="G38" i="1"/>
  <c r="F38" i="1"/>
  <c r="S38" i="1" s="1"/>
  <c r="T37" i="1"/>
  <c r="R37" i="1"/>
  <c r="Q37" i="1"/>
  <c r="O37" i="1"/>
  <c r="N37" i="1"/>
  <c r="M37" i="1"/>
  <c r="L37" i="1"/>
  <c r="K37" i="1"/>
  <c r="J37" i="1"/>
  <c r="I37" i="1"/>
  <c r="H37" i="1"/>
  <c r="G37" i="1"/>
  <c r="F37" i="1"/>
  <c r="S37" i="1" s="1"/>
  <c r="T36" i="1"/>
  <c r="S36" i="1"/>
  <c r="R36" i="1"/>
  <c r="Q36" i="1"/>
  <c r="O36" i="1"/>
  <c r="N36" i="1"/>
  <c r="M36" i="1"/>
  <c r="L36" i="1"/>
  <c r="K36" i="1"/>
  <c r="J36" i="1"/>
  <c r="I36" i="1"/>
  <c r="H36" i="1"/>
  <c r="G36" i="1"/>
  <c r="F36" i="1"/>
  <c r="T35" i="1"/>
  <c r="S35" i="1"/>
  <c r="Q35" i="1"/>
  <c r="O35" i="1"/>
  <c r="N35" i="1"/>
  <c r="M35" i="1"/>
  <c r="L35" i="1"/>
  <c r="K35" i="1"/>
  <c r="J35" i="1"/>
  <c r="I35" i="1"/>
  <c r="H35" i="1"/>
  <c r="G35" i="1"/>
  <c r="F35" i="1"/>
  <c r="R35" i="1" s="1"/>
  <c r="T34" i="1"/>
  <c r="S34" i="1"/>
  <c r="R34" i="1"/>
  <c r="Q34" i="1"/>
  <c r="O34" i="1"/>
  <c r="N34" i="1"/>
  <c r="M34" i="1"/>
  <c r="L34" i="1"/>
  <c r="K34" i="1"/>
  <c r="J34" i="1"/>
  <c r="I34" i="1"/>
  <c r="H34" i="1"/>
  <c r="G34" i="1"/>
  <c r="F34" i="1"/>
  <c r="T33" i="1"/>
  <c r="S33" i="1"/>
  <c r="Q33" i="1"/>
  <c r="O33" i="1"/>
  <c r="N33" i="1"/>
  <c r="M33" i="1"/>
  <c r="L33" i="1"/>
  <c r="K33" i="1"/>
  <c r="J33" i="1"/>
  <c r="I33" i="1"/>
  <c r="H33" i="1"/>
  <c r="G33" i="1"/>
  <c r="F33" i="1"/>
  <c r="R33" i="1" s="1"/>
  <c r="T32" i="1"/>
  <c r="S32" i="1"/>
  <c r="Q32" i="1"/>
  <c r="O32" i="1"/>
  <c r="N32" i="1"/>
  <c r="M32" i="1"/>
  <c r="L32" i="1"/>
  <c r="K32" i="1"/>
  <c r="J32" i="1"/>
  <c r="I32" i="1"/>
  <c r="H32" i="1"/>
  <c r="G32" i="1"/>
  <c r="F32" i="1"/>
  <c r="R32" i="1" s="1"/>
  <c r="T31" i="1"/>
  <c r="S31" i="1"/>
  <c r="Q31" i="1"/>
  <c r="O31" i="1"/>
  <c r="N31" i="1"/>
  <c r="M31" i="1"/>
  <c r="L31" i="1"/>
  <c r="K31" i="1"/>
  <c r="J31" i="1"/>
  <c r="I31" i="1"/>
  <c r="H31" i="1"/>
  <c r="G31" i="1"/>
  <c r="F31" i="1"/>
  <c r="R31" i="1" s="1"/>
  <c r="T30" i="1"/>
  <c r="S30" i="1"/>
  <c r="R30" i="1"/>
  <c r="Q30" i="1"/>
  <c r="O30" i="1"/>
  <c r="N30" i="1"/>
  <c r="M30" i="1"/>
  <c r="L30" i="1"/>
  <c r="K30" i="1"/>
  <c r="J30" i="1"/>
  <c r="I30" i="1"/>
  <c r="H30" i="1"/>
  <c r="G30" i="1"/>
  <c r="F30" i="1"/>
  <c r="T29" i="1"/>
  <c r="S29" i="1"/>
  <c r="Q29" i="1"/>
  <c r="O29" i="1"/>
  <c r="N29" i="1"/>
  <c r="M29" i="1"/>
  <c r="L29" i="1"/>
  <c r="K29" i="1"/>
  <c r="J29" i="1"/>
  <c r="I29" i="1"/>
  <c r="H29" i="1"/>
  <c r="G29" i="1"/>
  <c r="F29" i="1"/>
  <c r="R29" i="1" s="1"/>
  <c r="T28" i="1"/>
  <c r="S28" i="1"/>
  <c r="R28" i="1"/>
  <c r="Q28" i="1"/>
  <c r="O28" i="1"/>
  <c r="N28" i="1"/>
  <c r="M28" i="1"/>
  <c r="L28" i="1"/>
  <c r="K28" i="1"/>
  <c r="J28" i="1"/>
  <c r="I28" i="1"/>
  <c r="H28" i="1"/>
  <c r="G28" i="1"/>
  <c r="F28" i="1"/>
  <c r="T27" i="1"/>
  <c r="S27" i="1"/>
  <c r="R27" i="1"/>
  <c r="Q27" i="1"/>
  <c r="O27" i="1"/>
  <c r="N27" i="1"/>
  <c r="M27" i="1"/>
  <c r="L27" i="1"/>
  <c r="K27" i="1"/>
  <c r="J27" i="1"/>
  <c r="I27" i="1"/>
  <c r="H27" i="1"/>
  <c r="G27" i="1"/>
  <c r="F27" i="1"/>
  <c r="T26" i="1"/>
  <c r="S26" i="1"/>
  <c r="Q26" i="1"/>
  <c r="O26" i="1"/>
  <c r="N26" i="1"/>
  <c r="M26" i="1"/>
  <c r="L26" i="1"/>
  <c r="K26" i="1"/>
  <c r="J26" i="1"/>
  <c r="I26" i="1"/>
  <c r="H26" i="1"/>
  <c r="G26" i="1"/>
  <c r="F26" i="1"/>
  <c r="R26" i="1" s="1"/>
  <c r="T25" i="1"/>
  <c r="S25" i="1"/>
  <c r="R25" i="1"/>
  <c r="Q25" i="1"/>
  <c r="O25" i="1"/>
  <c r="N25" i="1"/>
  <c r="M25" i="1"/>
  <c r="L25" i="1"/>
  <c r="K25" i="1"/>
  <c r="J25" i="1"/>
  <c r="I25" i="1"/>
  <c r="H25" i="1"/>
  <c r="G25" i="1"/>
  <c r="F25" i="1"/>
  <c r="T24" i="1"/>
  <c r="S24" i="1"/>
  <c r="Q24" i="1"/>
  <c r="O24" i="1"/>
  <c r="N24" i="1"/>
  <c r="M24" i="1"/>
  <c r="L24" i="1"/>
  <c r="K24" i="1"/>
  <c r="J24" i="1"/>
  <c r="I24" i="1"/>
  <c r="H24" i="1"/>
  <c r="G24" i="1"/>
  <c r="F24" i="1"/>
  <c r="R24" i="1" s="1"/>
  <c r="T23" i="1"/>
  <c r="S23" i="1"/>
  <c r="R23" i="1"/>
  <c r="Q23" i="1"/>
  <c r="O23" i="1"/>
  <c r="N23" i="1"/>
  <c r="M23" i="1"/>
  <c r="L23" i="1"/>
  <c r="K23" i="1"/>
  <c r="J23" i="1"/>
  <c r="I23" i="1"/>
  <c r="H23" i="1"/>
  <c r="G23" i="1"/>
  <c r="F23" i="1"/>
  <c r="T22" i="1"/>
  <c r="S22" i="1"/>
  <c r="R22" i="1"/>
  <c r="Q22" i="1"/>
  <c r="O22" i="1"/>
  <c r="N22" i="1"/>
  <c r="M22" i="1"/>
  <c r="L22" i="1"/>
  <c r="K22" i="1"/>
  <c r="J22" i="1"/>
  <c r="I22" i="1"/>
  <c r="H22" i="1"/>
  <c r="G22" i="1"/>
  <c r="F22" i="1"/>
  <c r="T21" i="1"/>
  <c r="S21" i="1"/>
  <c r="R21" i="1"/>
  <c r="Q21" i="1"/>
  <c r="O21" i="1"/>
  <c r="N21" i="1"/>
  <c r="M21" i="1"/>
  <c r="L21" i="1"/>
  <c r="K21" i="1"/>
  <c r="J21" i="1"/>
  <c r="I21" i="1"/>
  <c r="H21" i="1"/>
  <c r="G21" i="1"/>
  <c r="F21" i="1"/>
  <c r="T20" i="1"/>
  <c r="S20" i="1"/>
  <c r="R20" i="1"/>
  <c r="Q20" i="1"/>
  <c r="O20" i="1"/>
  <c r="N20" i="1"/>
  <c r="M20" i="1"/>
  <c r="L20" i="1"/>
  <c r="K20" i="1"/>
  <c r="J20" i="1"/>
  <c r="I20" i="1"/>
  <c r="H20" i="1"/>
  <c r="G20" i="1"/>
  <c r="F20" i="1"/>
  <c r="T19" i="1"/>
  <c r="S19" i="1"/>
  <c r="R19" i="1"/>
  <c r="O19" i="1"/>
  <c r="N19" i="1"/>
  <c r="M19" i="1"/>
  <c r="L19" i="1"/>
  <c r="K19" i="1"/>
  <c r="J19" i="1"/>
  <c r="I19" i="1"/>
  <c r="H19" i="1"/>
  <c r="G19" i="1"/>
  <c r="F19" i="1"/>
  <c r="Q19" i="1" s="1"/>
  <c r="T18" i="1"/>
  <c r="S18" i="1"/>
  <c r="R18" i="1"/>
  <c r="O18" i="1"/>
  <c r="N18" i="1"/>
  <c r="M18" i="1"/>
  <c r="L18" i="1"/>
  <c r="K18" i="1"/>
  <c r="J18" i="1"/>
  <c r="I18" i="1"/>
  <c r="H18" i="1"/>
  <c r="G18" i="1"/>
  <c r="F18" i="1"/>
  <c r="Q18" i="1" s="1"/>
  <c r="T17" i="1"/>
  <c r="S17" i="1"/>
  <c r="R17" i="1"/>
  <c r="Q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O16" i="1"/>
  <c r="N16" i="1"/>
  <c r="M16" i="1"/>
  <c r="L16" i="1"/>
  <c r="K16" i="1"/>
  <c r="J16" i="1"/>
  <c r="I16" i="1"/>
  <c r="H16" i="1"/>
  <c r="G16" i="1"/>
  <c r="F16" i="1"/>
  <c r="Q16" i="1" s="1"/>
  <c r="T15" i="1"/>
  <c r="S15" i="1"/>
  <c r="R15" i="1"/>
  <c r="O15" i="1"/>
  <c r="N15" i="1"/>
  <c r="M15" i="1"/>
  <c r="L15" i="1"/>
  <c r="K15" i="1"/>
  <c r="AA4" i="1" s="1"/>
  <c r="AA5" i="1" s="1"/>
  <c r="J15" i="1"/>
  <c r="I15" i="1"/>
  <c r="H15" i="1"/>
  <c r="G15" i="1"/>
  <c r="F15" i="1"/>
  <c r="Q15" i="1" s="1"/>
  <c r="T14" i="1"/>
  <c r="S14" i="1"/>
  <c r="R14" i="1"/>
  <c r="O14" i="1"/>
  <c r="N14" i="1"/>
  <c r="M14" i="1"/>
  <c r="L14" i="1"/>
  <c r="K14" i="1"/>
  <c r="J14" i="1"/>
  <c r="I14" i="1"/>
  <c r="H14" i="1"/>
  <c r="G14" i="1"/>
  <c r="F14" i="1"/>
  <c r="Q14" i="1" s="1"/>
  <c r="T13" i="1"/>
  <c r="S13" i="1"/>
  <c r="R13" i="1"/>
  <c r="O13" i="1"/>
  <c r="N13" i="1"/>
  <c r="M13" i="1"/>
  <c r="L13" i="1"/>
  <c r="K13" i="1"/>
  <c r="J13" i="1"/>
  <c r="I13" i="1"/>
  <c r="H13" i="1"/>
  <c r="G13" i="1"/>
  <c r="F13" i="1"/>
  <c r="Q13" i="1" s="1"/>
  <c r="T12" i="1"/>
  <c r="S12" i="1"/>
  <c r="R12" i="1"/>
  <c r="Q12" i="1"/>
  <c r="O12" i="1"/>
  <c r="N12" i="1"/>
  <c r="M12" i="1"/>
  <c r="L12" i="1"/>
  <c r="K12" i="1"/>
  <c r="J12" i="1"/>
  <c r="I12" i="1"/>
  <c r="H12" i="1"/>
  <c r="G12" i="1"/>
  <c r="F12" i="1"/>
  <c r="T11" i="1"/>
  <c r="S11" i="1"/>
  <c r="R11" i="1"/>
  <c r="O11" i="1"/>
  <c r="N11" i="1"/>
  <c r="M11" i="1"/>
  <c r="L11" i="1"/>
  <c r="K11" i="1"/>
  <c r="J11" i="1"/>
  <c r="I11" i="1"/>
  <c r="H11" i="1"/>
  <c r="G11" i="1"/>
  <c r="F11" i="1"/>
  <c r="Q11" i="1" s="1"/>
  <c r="T10" i="1"/>
  <c r="S10" i="1"/>
  <c r="R10" i="1"/>
  <c r="Q10" i="1"/>
  <c r="O10" i="1"/>
  <c r="N10" i="1"/>
  <c r="M10" i="1"/>
  <c r="L10" i="1"/>
  <c r="K10" i="1"/>
  <c r="J10" i="1"/>
  <c r="I10" i="1"/>
  <c r="H10" i="1"/>
  <c r="G10" i="1"/>
  <c r="F10" i="1"/>
  <c r="T9" i="1"/>
  <c r="S9" i="1"/>
  <c r="R9" i="1"/>
  <c r="O9" i="1"/>
  <c r="N9" i="1"/>
  <c r="M9" i="1"/>
  <c r="L9" i="1"/>
  <c r="K9" i="1"/>
  <c r="J9" i="1"/>
  <c r="I9" i="1"/>
  <c r="H9" i="1"/>
  <c r="G9" i="1"/>
  <c r="F9" i="1"/>
  <c r="Q9" i="1" s="1"/>
  <c r="T8" i="1"/>
  <c r="S8" i="1"/>
  <c r="R8" i="1"/>
  <c r="Q8" i="1"/>
  <c r="O8" i="1"/>
  <c r="N8" i="1"/>
  <c r="M8" i="1"/>
  <c r="L8" i="1"/>
  <c r="K8" i="1"/>
  <c r="J8" i="1"/>
  <c r="I8" i="1"/>
  <c r="H8" i="1"/>
  <c r="G8" i="1"/>
  <c r="F8" i="1"/>
  <c r="T7" i="1"/>
  <c r="S7" i="1"/>
  <c r="R7" i="1"/>
  <c r="O7" i="1"/>
  <c r="N7" i="1"/>
  <c r="M7" i="1"/>
  <c r="L7" i="1"/>
  <c r="K7" i="1"/>
  <c r="J7" i="1"/>
  <c r="I7" i="1"/>
  <c r="H7" i="1"/>
  <c r="G7" i="1"/>
  <c r="F7" i="1"/>
  <c r="Q7" i="1" s="1"/>
  <c r="T6" i="1"/>
  <c r="S6" i="1"/>
  <c r="R6" i="1"/>
  <c r="O6" i="1"/>
  <c r="AE4" i="1" s="1"/>
  <c r="AE5" i="1" s="1"/>
  <c r="N6" i="1"/>
  <c r="M6" i="1"/>
  <c r="L6" i="1"/>
  <c r="K6" i="1"/>
  <c r="J6" i="1"/>
  <c r="I6" i="1"/>
  <c r="H6" i="1"/>
  <c r="G6" i="1"/>
  <c r="F6" i="1"/>
  <c r="Q6" i="1" s="1"/>
  <c r="T5" i="1"/>
  <c r="S5" i="1"/>
  <c r="R5" i="1"/>
  <c r="O5" i="1"/>
  <c r="N5" i="1"/>
  <c r="M5" i="1"/>
  <c r="L5" i="1"/>
  <c r="K5" i="1"/>
  <c r="J5" i="1"/>
  <c r="I5" i="1"/>
  <c r="H5" i="1"/>
  <c r="G5" i="1"/>
  <c r="F5" i="1"/>
  <c r="Q5" i="1" s="1"/>
  <c r="T4" i="1"/>
  <c r="V25" i="1" s="1"/>
  <c r="V27" i="1" s="1"/>
  <c r="S4" i="1"/>
  <c r="R4" i="1"/>
  <c r="O4" i="1"/>
  <c r="N4" i="1"/>
  <c r="M4" i="1"/>
  <c r="L4" i="1"/>
  <c r="K4" i="1"/>
  <c r="J4" i="1"/>
  <c r="Z4" i="1" s="1"/>
  <c r="Z5" i="1" s="1"/>
  <c r="I4" i="1"/>
  <c r="H4" i="1"/>
  <c r="G4" i="1"/>
  <c r="F4" i="1"/>
  <c r="Q4" i="1" s="1"/>
  <c r="AC4" i="1" l="1"/>
  <c r="AC5" i="1" s="1"/>
  <c r="AD4" i="1"/>
  <c r="AD5" i="1" s="1"/>
  <c r="W4" i="1"/>
  <c r="W5" i="1" s="1"/>
  <c r="AB4" i="1"/>
  <c r="AB5" i="1" s="1"/>
  <c r="X4" i="1"/>
  <c r="X5" i="1" s="1"/>
  <c r="V15" i="1"/>
  <c r="V17" i="1" s="1"/>
  <c r="Y4" i="1"/>
  <c r="Y5" i="1" s="1"/>
  <c r="V20" i="1"/>
  <c r="V22" i="1" s="1"/>
  <c r="V10" i="1"/>
  <c r="V12" i="1" l="1"/>
  <c r="AA7" i="1"/>
  <c r="AB7" i="1" l="1"/>
</calcChain>
</file>

<file path=xl/sharedStrings.xml><?xml version="1.0" encoding="utf-8"?>
<sst xmlns="http://schemas.openxmlformats.org/spreadsheetml/2006/main" count="165" uniqueCount="77">
  <si>
    <t>Semestar kolegija</t>
  </si>
  <si>
    <t>Kategorija</t>
  </si>
  <si>
    <t>Popis kolegija na studiju</t>
  </si>
  <si>
    <t>ECTS</t>
  </si>
  <si>
    <t>Upisan kolegij?</t>
  </si>
  <si>
    <t>Upisani ECTS-i</t>
  </si>
  <si>
    <t>RI</t>
  </si>
  <si>
    <t>TO</t>
  </si>
  <si>
    <t>OU</t>
  </si>
  <si>
    <t>UP</t>
  </si>
  <si>
    <t>PP</t>
  </si>
  <si>
    <t>TOS</t>
  </si>
  <si>
    <t>SP</t>
  </si>
  <si>
    <t>OP</t>
  </si>
  <si>
    <t>YSR</t>
  </si>
  <si>
    <t>Semestar upisa</t>
  </si>
  <si>
    <t>1. sem</t>
  </si>
  <si>
    <t>2. sem</t>
  </si>
  <si>
    <t>3. sem</t>
  </si>
  <si>
    <t>4. sem</t>
  </si>
  <si>
    <t>Ispunjeni uvjeti ECTS bodova po boji?</t>
  </si>
  <si>
    <t>Obavezni kolegiji 1. semestar</t>
  </si>
  <si>
    <t>Analiza i razvoj programa</t>
  </si>
  <si>
    <t>Da</t>
  </si>
  <si>
    <t xml:space="preserve">	Diskretne strukture s teorijom grafova</t>
  </si>
  <si>
    <t xml:space="preserve">	Operacijski sustavi 2</t>
  </si>
  <si>
    <t xml:space="preserve">	Sigurnost informacijskih sustava</t>
  </si>
  <si>
    <t>Ukupno upisanih ECTS-a</t>
  </si>
  <si>
    <t>Izborni kolegiji 1. semestar</t>
  </si>
  <si>
    <t>Didaktika 1</t>
  </si>
  <si>
    <t>Ne</t>
  </si>
  <si>
    <t>Upisani ECTS bodovi za 1. semestar</t>
  </si>
  <si>
    <t xml:space="preserve">	Korporacijsko upravljanje</t>
  </si>
  <si>
    <t>Logičko programiranje</t>
  </si>
  <si>
    <t>Zadovoljen broj ECTS-a za upis?</t>
  </si>
  <si>
    <t xml:space="preserve">	Opća pedagogija</t>
  </si>
  <si>
    <t xml:space="preserve">	Organizacijska teorija</t>
  </si>
  <si>
    <t xml:space="preserve">	Osnove opće i razvojne psihologije</t>
  </si>
  <si>
    <t>Upisani ECTS bodovi za 2. semestar</t>
  </si>
  <si>
    <t>Primjenjene metode istraživanja u društvenim znanostima</t>
  </si>
  <si>
    <t xml:space="preserve">	Računalom posredovana komunikacija</t>
  </si>
  <si>
    <t>Strategijski menadžment</t>
  </si>
  <si>
    <t>Vanjskotrgovinsko poslovanje</t>
  </si>
  <si>
    <t xml:space="preserve">	Teorija baza podataka</t>
  </si>
  <si>
    <t>Upisani ECTS bodovi za 3. semestar</t>
  </si>
  <si>
    <t>Obavezni kolegiji 2. semestar</t>
  </si>
  <si>
    <t>Elektroničko i mobilno poslovanje</t>
  </si>
  <si>
    <t>Napredne WEB tehnologije i servisi</t>
  </si>
  <si>
    <t>Strateško planiranje informacijskih sustava</t>
  </si>
  <si>
    <t>Upisani ECTS bodovi za 4. semestar</t>
  </si>
  <si>
    <t>Izborni kolegiji 2. semestar</t>
  </si>
  <si>
    <t>Didaktika 2</t>
  </si>
  <si>
    <t>Fizičko oblikovanje baza podataka</t>
  </si>
  <si>
    <t>Javni menadžment</t>
  </si>
  <si>
    <t>Operacijska istraživanja 2</t>
  </si>
  <si>
    <t>Psihologija učenja i poučavanja</t>
  </si>
  <si>
    <t>Sigurnost interneta</t>
  </si>
  <si>
    <t xml:space="preserve">	Skladišta podataka i poslovna inteligencija</t>
  </si>
  <si>
    <t xml:space="preserve">	Statističke metode za informatičare</t>
  </si>
  <si>
    <t>Teorija odlučivanja</t>
  </si>
  <si>
    <t>Upravljanje informatizacijom</t>
  </si>
  <si>
    <t>Obavezni kolegiji 3. semestar</t>
  </si>
  <si>
    <t>ERP sustavi</t>
  </si>
  <si>
    <t>Kvaliteta i mjerenja u informatici</t>
  </si>
  <si>
    <t>Uzorci dizajna</t>
  </si>
  <si>
    <t>Izborni kolegiji 3. semestar</t>
  </si>
  <si>
    <t xml:space="preserve">	Baze znanja i semantički Web</t>
  </si>
  <si>
    <t>Inteligentni sustavi</t>
  </si>
  <si>
    <t>Metode pretraživanja i klasifikacija informacija</t>
  </si>
  <si>
    <t>Mjerenje organizacijskih performansi</t>
  </si>
  <si>
    <t xml:space="preserve">	Modeliranje i simulacije</t>
  </si>
  <si>
    <t>Računalna grafika</t>
  </si>
  <si>
    <t>Sustavi za elektroničko učenje</t>
  </si>
  <si>
    <t>Višeagentni sustavi</t>
  </si>
  <si>
    <t>Obavezni kolegiji 4. semestar</t>
  </si>
  <si>
    <t>Stručna praksa</t>
  </si>
  <si>
    <t>Diplomski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</si>
</sst>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9" xfId="0" applyFont="1" applyBorder="1"/>
    <xf numFmtId="0" fontId="2" fillId="0" borderId="10" xfId="0" applyFont="1" applyBorder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4" fillId="2" borderId="1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2" fillId="0" borderId="17" xfId="0" applyFont="1" applyBorder="1"/>
    <xf numFmtId="0" fontId="4" fillId="0" borderId="17" xfId="0" applyFont="1" applyBorder="1" applyAlignment="1">
      <alignment horizontal="center"/>
    </xf>
    <xf numFmtId="0" fontId="2" fillId="0" borderId="18" xfId="0" applyFont="1" applyBorder="1"/>
    <xf numFmtId="0" fontId="1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14C11-369E-4F0C-9D2C-D7523F694751}">
  <dimension ref="A1:AJ64"/>
  <sheetViews>
    <sheetView tabSelected="1" topLeftCell="C1" workbookViewId="0">
      <selection activeCell="P6" sqref="P6"/>
    </sheetView>
  </sheetViews>
  <sheetFormatPr defaultRowHeight="14.25" x14ac:dyDescent="0.2"/>
  <cols>
    <col min="1" max="2" width="23.28515625" style="14" hidden="1" customWidth="1"/>
    <col min="3" max="3" width="56.140625" style="14" bestFit="1" customWidth="1"/>
    <col min="4" max="4" width="9.140625" style="14"/>
    <col min="5" max="5" width="19.85546875" style="14" bestFit="1" customWidth="1"/>
    <col min="6" max="6" width="15.42578125" style="14" hidden="1" customWidth="1"/>
    <col min="7" max="13" width="9.140625" style="14" hidden="1" customWidth="1"/>
    <col min="14" max="14" width="4.140625" style="14" hidden="1" customWidth="1"/>
    <col min="15" max="15" width="5.28515625" style="14" hidden="1" customWidth="1"/>
    <col min="16" max="16" width="20.42578125" style="14" bestFit="1" customWidth="1"/>
    <col min="17" max="20" width="7.42578125" style="14" hidden="1" customWidth="1"/>
    <col min="21" max="21" width="9.42578125" style="14" customWidth="1"/>
    <col min="22" max="22" width="36.140625" style="14" bestFit="1" customWidth="1"/>
    <col min="23" max="27" width="9.140625" style="14"/>
    <col min="28" max="28" width="10.5703125" style="14" customWidth="1"/>
    <col min="29" max="16384" width="9.140625" style="14"/>
  </cols>
  <sheetData>
    <row r="1" spans="1:31" ht="18.75" thickBot="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4" t="s">
        <v>16</v>
      </c>
      <c r="R1" s="14" t="s">
        <v>17</v>
      </c>
      <c r="S1" s="14" t="s">
        <v>18</v>
      </c>
      <c r="T1" s="14" t="s">
        <v>19</v>
      </c>
      <c r="U1"/>
      <c r="V1" s="15"/>
      <c r="W1" s="15"/>
      <c r="X1" s="15"/>
    </row>
    <row r="2" spans="1:31" ht="18" x14ac:dyDescent="0.25">
      <c r="A2" s="54"/>
      <c r="B2" s="55"/>
      <c r="C2" s="55"/>
      <c r="D2" s="55"/>
      <c r="E2" s="56"/>
      <c r="F2" s="3"/>
      <c r="G2" s="4"/>
      <c r="H2" s="5"/>
      <c r="I2" s="6"/>
      <c r="J2" s="7"/>
      <c r="K2" s="8"/>
      <c r="L2" s="9"/>
      <c r="M2" s="10"/>
      <c r="N2" s="11"/>
      <c r="O2" s="12"/>
      <c r="P2" s="16"/>
      <c r="Q2"/>
      <c r="R2"/>
      <c r="S2"/>
      <c r="T2"/>
      <c r="U2"/>
      <c r="V2" s="15"/>
      <c r="W2" s="57" t="s">
        <v>20</v>
      </c>
      <c r="X2" s="58"/>
      <c r="Y2" s="58"/>
      <c r="Z2" s="58"/>
      <c r="AA2" s="58"/>
      <c r="AB2" s="58"/>
      <c r="AC2" s="58"/>
      <c r="AD2" s="58"/>
      <c r="AE2" s="59"/>
    </row>
    <row r="3" spans="1:31" ht="18" x14ac:dyDescent="0.25">
      <c r="A3" s="1"/>
      <c r="B3" s="1"/>
      <c r="C3" s="2" t="s">
        <v>21</v>
      </c>
      <c r="D3" s="1"/>
      <c r="E3" s="1"/>
      <c r="F3" s="3"/>
      <c r="G3" s="4"/>
      <c r="H3" s="5"/>
      <c r="I3" s="6"/>
      <c r="J3" s="7"/>
      <c r="K3" s="8"/>
      <c r="L3" s="9"/>
      <c r="M3" s="10"/>
      <c r="N3" s="11"/>
      <c r="O3" s="12"/>
      <c r="P3" s="16"/>
      <c r="Q3"/>
      <c r="R3"/>
      <c r="S3"/>
      <c r="T3"/>
      <c r="U3"/>
      <c r="V3" s="15"/>
      <c r="W3" s="17"/>
      <c r="AE3" s="18"/>
    </row>
    <row r="4" spans="1:31" ht="15.75" customHeight="1" x14ac:dyDescent="0.25">
      <c r="A4" s="19">
        <v>1</v>
      </c>
      <c r="B4" s="3" t="s">
        <v>6</v>
      </c>
      <c r="C4" s="20" t="s">
        <v>22</v>
      </c>
      <c r="D4" s="3">
        <v>6</v>
      </c>
      <c r="E4" s="3" t="s">
        <v>23</v>
      </c>
      <c r="F4" s="3">
        <f>IF(E4="Da",D4,0)</f>
        <v>6</v>
      </c>
      <c r="G4" s="15">
        <f>IF(AND($B4="RI",$E4="Da"),$D4,0)</f>
        <v>6</v>
      </c>
      <c r="H4" s="15">
        <f>IF(AND($B4="TO",$E4="Da"),$D4,0)</f>
        <v>0</v>
      </c>
      <c r="I4" s="15">
        <f>IF(AND($B4="OU",$E4="Da"),$D4,0)</f>
        <v>0</v>
      </c>
      <c r="J4" s="15">
        <f>IF(AND($B4="UP",$E4="Da"),$D4,0)</f>
        <v>0</v>
      </c>
      <c r="K4" s="15">
        <f>IF(AND($B4="PP",$E4="Da"),$D4,0)</f>
        <v>0</v>
      </c>
      <c r="L4" s="15">
        <f>IF(AND($B4="TOS",$E4="Da"),$D4,0)</f>
        <v>0</v>
      </c>
      <c r="M4" s="15">
        <f>IF(AND($B4="SP",$E4="Da"),$D4,0)</f>
        <v>0</v>
      </c>
      <c r="N4" s="15">
        <f>IF(AND($B4="OP",$E4="Da"),$D4,0)</f>
        <v>0</v>
      </c>
      <c r="O4" s="15">
        <f>IF(AND($B4="YSR",$E4="Da"),$D4,0)</f>
        <v>0</v>
      </c>
      <c r="P4" s="21">
        <v>1</v>
      </c>
      <c r="Q4" s="15">
        <f>IF(P4=1,F4,0)</f>
        <v>6</v>
      </c>
      <c r="R4" s="15">
        <f>IF(P4=2,F4,0)</f>
        <v>0</v>
      </c>
      <c r="S4" s="15">
        <f>IF(P4=3,F4,0)</f>
        <v>0</v>
      </c>
      <c r="T4" s="15">
        <f>IF(P4=4,F4,0)</f>
        <v>0</v>
      </c>
      <c r="U4" s="15"/>
      <c r="W4" s="22">
        <f t="shared" ref="W4:AE4" si="0">SUM(G4:G52)</f>
        <v>18</v>
      </c>
      <c r="X4" s="23">
        <f t="shared" si="0"/>
        <v>6</v>
      </c>
      <c r="Y4" s="24">
        <f t="shared" si="0"/>
        <v>5</v>
      </c>
      <c r="Z4" s="25">
        <f t="shared" si="0"/>
        <v>5</v>
      </c>
      <c r="AA4" s="26">
        <f t="shared" si="0"/>
        <v>0</v>
      </c>
      <c r="AB4" s="27">
        <f t="shared" si="0"/>
        <v>5</v>
      </c>
      <c r="AC4" s="28">
        <f t="shared" si="0"/>
        <v>15</v>
      </c>
      <c r="AD4" s="29">
        <f t="shared" si="0"/>
        <v>0</v>
      </c>
      <c r="AE4" s="30">
        <f t="shared" si="0"/>
        <v>36</v>
      </c>
    </row>
    <row r="5" spans="1:31" ht="15.75" thickBot="1" x14ac:dyDescent="0.3">
      <c r="A5" s="19">
        <v>1</v>
      </c>
      <c r="B5" s="19" t="s">
        <v>7</v>
      </c>
      <c r="C5" s="19" t="s">
        <v>24</v>
      </c>
      <c r="D5" s="19">
        <v>6</v>
      </c>
      <c r="E5" s="3" t="s">
        <v>23</v>
      </c>
      <c r="F5" s="3">
        <f t="shared" ref="F5:F52" si="1">IF(E5="Da",D5,0)</f>
        <v>6</v>
      </c>
      <c r="G5" s="15">
        <f t="shared" ref="G5:G52" si="2">IF(AND($B5="RI",$E5="Da"),$D5,0)</f>
        <v>0</v>
      </c>
      <c r="H5" s="15">
        <f t="shared" ref="H5:H52" si="3">IF(AND($B5="TO",$E5="Da"),$D5,0)</f>
        <v>6</v>
      </c>
      <c r="I5" s="15">
        <f t="shared" ref="I5:I52" si="4">IF(AND($B5="OU",$E5="Da"),$D5,0)</f>
        <v>0</v>
      </c>
      <c r="J5" s="15">
        <f t="shared" ref="J5:J52" si="5">IF(AND($B5="UP",$E5="Da"),$D5,0)</f>
        <v>0</v>
      </c>
      <c r="K5" s="15">
        <f t="shared" ref="K5:K52" si="6">IF(AND($B5="PP",$E5="Da"),$D5,0)</f>
        <v>0</v>
      </c>
      <c r="L5" s="15">
        <f t="shared" ref="L5:L52" si="7">IF(AND($B5="TOS",$E5="Da"),$D5,0)</f>
        <v>0</v>
      </c>
      <c r="M5" s="15">
        <f t="shared" ref="M5:M52" si="8">IF(AND($B5="SP",$E5="Da"),$D5,0)</f>
        <v>0</v>
      </c>
      <c r="N5" s="15">
        <f t="shared" ref="N5:N52" si="9">IF(AND($B5="OP",$E5="Da"),$D5,0)</f>
        <v>0</v>
      </c>
      <c r="O5" s="15">
        <f t="shared" ref="O5:O52" si="10">IF(AND($B5="YSR",$E5="Da"),$D5,0)</f>
        <v>0</v>
      </c>
      <c r="P5" s="21">
        <v>1</v>
      </c>
      <c r="Q5" s="15">
        <f>IF(P5=1,F5,0)</f>
        <v>6</v>
      </c>
      <c r="R5" s="15">
        <f t="shared" ref="R5:R52" si="11">IF(P5=2,F5,0)</f>
        <v>0</v>
      </c>
      <c r="S5" s="15">
        <f t="shared" ref="S5:S52" si="12">IF(P5=3,F5,0)</f>
        <v>0</v>
      </c>
      <c r="T5" s="15">
        <f t="shared" ref="T5:T52" si="13">IF(P5=4,F5,0)</f>
        <v>0</v>
      </c>
      <c r="U5" s="15"/>
      <c r="W5" s="31" t="str">
        <f>IF(W4&gt;=22,"DA","NE")</f>
        <v>NE</v>
      </c>
      <c r="X5" s="32" t="str">
        <f>IF(X4&gt;=11,"DA","NE")</f>
        <v>NE</v>
      </c>
      <c r="Y5" s="32" t="str">
        <f>IF(Y4&gt;=9,"DA","NE")</f>
        <v>NE</v>
      </c>
      <c r="Z5" s="32" t="str">
        <f>IF(Z4&gt;=9,"DA","NE")</f>
        <v>NE</v>
      </c>
      <c r="AA5" s="32" t="str">
        <f>IF(AA4&gt;=0,"DA","NE")</f>
        <v>DA</v>
      </c>
      <c r="AB5" s="32" t="str">
        <f>IF(AB4&gt;=5,"DA","NE")</f>
        <v>DA</v>
      </c>
      <c r="AC5" s="32" t="str">
        <f>IF(AC4&gt;=15,"DA","NE")</f>
        <v>DA</v>
      </c>
      <c r="AD5" s="32" t="str">
        <f>IF(AD4&gt;=0,"DA","NE")</f>
        <v>DA</v>
      </c>
      <c r="AE5" s="33" t="str">
        <f>IF(AE4&gt;=36,"DA","NE")</f>
        <v>DA</v>
      </c>
    </row>
    <row r="6" spans="1:31" ht="15" thickBot="1" x14ac:dyDescent="0.25">
      <c r="A6" s="19">
        <v>1</v>
      </c>
      <c r="B6" s="19" t="s">
        <v>11</v>
      </c>
      <c r="C6" s="34" t="s">
        <v>25</v>
      </c>
      <c r="D6" s="19">
        <v>5</v>
      </c>
      <c r="E6" s="3" t="s">
        <v>23</v>
      </c>
      <c r="F6" s="3">
        <f t="shared" si="1"/>
        <v>5</v>
      </c>
      <c r="G6" s="15">
        <f t="shared" si="2"/>
        <v>0</v>
      </c>
      <c r="H6" s="15">
        <f t="shared" si="3"/>
        <v>0</v>
      </c>
      <c r="I6" s="15">
        <f t="shared" si="4"/>
        <v>0</v>
      </c>
      <c r="J6" s="15">
        <f t="shared" si="5"/>
        <v>0</v>
      </c>
      <c r="K6" s="15">
        <f t="shared" si="6"/>
        <v>0</v>
      </c>
      <c r="L6" s="15">
        <f t="shared" si="7"/>
        <v>5</v>
      </c>
      <c r="M6" s="15">
        <f t="shared" si="8"/>
        <v>0</v>
      </c>
      <c r="N6" s="15">
        <f t="shared" si="9"/>
        <v>0</v>
      </c>
      <c r="O6" s="15">
        <f t="shared" si="10"/>
        <v>0</v>
      </c>
      <c r="P6" s="21">
        <v>1</v>
      </c>
      <c r="Q6" s="15">
        <f t="shared" ref="Q6:Q52" si="14">IF(P6=1,F6,0)</f>
        <v>5</v>
      </c>
      <c r="R6" s="15">
        <f t="shared" si="11"/>
        <v>0</v>
      </c>
      <c r="S6" s="15">
        <f t="shared" si="12"/>
        <v>0</v>
      </c>
      <c r="T6" s="15">
        <f t="shared" si="13"/>
        <v>0</v>
      </c>
      <c r="U6" s="15"/>
      <c r="W6" s="15"/>
    </row>
    <row r="7" spans="1:31" ht="15.75" thickBot="1" x14ac:dyDescent="0.3">
      <c r="A7" s="19">
        <v>1</v>
      </c>
      <c r="B7" s="19" t="s">
        <v>12</v>
      </c>
      <c r="C7" s="35" t="s">
        <v>26</v>
      </c>
      <c r="D7" s="19">
        <v>5</v>
      </c>
      <c r="E7" s="3" t="s">
        <v>23</v>
      </c>
      <c r="F7" s="3">
        <f t="shared" si="1"/>
        <v>5</v>
      </c>
      <c r="G7" s="15">
        <f t="shared" si="2"/>
        <v>0</v>
      </c>
      <c r="H7" s="15">
        <f t="shared" si="3"/>
        <v>0</v>
      </c>
      <c r="I7" s="15">
        <f t="shared" si="4"/>
        <v>0</v>
      </c>
      <c r="J7" s="15">
        <f t="shared" si="5"/>
        <v>0</v>
      </c>
      <c r="K7" s="15">
        <f t="shared" si="6"/>
        <v>0</v>
      </c>
      <c r="L7" s="15">
        <f t="shared" si="7"/>
        <v>0</v>
      </c>
      <c r="M7" s="15">
        <f t="shared" si="8"/>
        <v>5</v>
      </c>
      <c r="N7" s="15">
        <f t="shared" si="9"/>
        <v>0</v>
      </c>
      <c r="O7" s="15">
        <f t="shared" si="10"/>
        <v>0</v>
      </c>
      <c r="P7" s="21">
        <v>1</v>
      </c>
      <c r="Q7" s="15">
        <f t="shared" si="14"/>
        <v>5</v>
      </c>
      <c r="R7" s="15">
        <f t="shared" si="11"/>
        <v>0</v>
      </c>
      <c r="S7" s="15">
        <f t="shared" si="12"/>
        <v>0</v>
      </c>
      <c r="T7" s="15">
        <f t="shared" si="13"/>
        <v>0</v>
      </c>
      <c r="U7" s="15"/>
      <c r="W7" s="15"/>
      <c r="X7" s="36" t="s">
        <v>27</v>
      </c>
      <c r="Y7" s="37"/>
      <c r="Z7" s="38"/>
      <c r="AA7" s="39">
        <f>V10+V15+V20+V25</f>
        <v>90</v>
      </c>
      <c r="AB7" s="37" t="str">
        <f>IF(AND(V12="DA",V17="DA",V22="DA",V27="DA",AA7&gt;=120,W5="DA",X5="DA",Y5="DA",Z5="DA",AA5="DA",AB5="DA",AC5="DA",AD5="DA",AE5="DA"),"Zadovoljeni su svi uvjeti studija","Nisu zadovoljeni svi uvjeti studija")</f>
        <v>Nisu zadovoljeni svi uvjeti studija</v>
      </c>
      <c r="AC7" s="38"/>
      <c r="AD7" s="38"/>
      <c r="AE7" s="40"/>
    </row>
    <row r="8" spans="1:31" ht="18.75" thickBot="1" x14ac:dyDescent="0.3">
      <c r="A8" s="19"/>
      <c r="B8" s="19"/>
      <c r="C8" s="41" t="s">
        <v>28</v>
      </c>
      <c r="D8" s="19"/>
      <c r="E8" s="3"/>
      <c r="F8" s="3">
        <f t="shared" si="1"/>
        <v>0</v>
      </c>
      <c r="G8" s="15">
        <f t="shared" si="2"/>
        <v>0</v>
      </c>
      <c r="H8" s="15">
        <f t="shared" si="3"/>
        <v>0</v>
      </c>
      <c r="I8" s="15">
        <f t="shared" si="4"/>
        <v>0</v>
      </c>
      <c r="J8" s="15">
        <f t="shared" si="5"/>
        <v>0</v>
      </c>
      <c r="K8" s="15">
        <f t="shared" si="6"/>
        <v>0</v>
      </c>
      <c r="L8" s="15">
        <f t="shared" si="7"/>
        <v>0</v>
      </c>
      <c r="M8" s="15">
        <f t="shared" si="8"/>
        <v>0</v>
      </c>
      <c r="N8" s="15">
        <f t="shared" si="9"/>
        <v>0</v>
      </c>
      <c r="O8" s="15">
        <f t="shared" si="10"/>
        <v>0</v>
      </c>
      <c r="P8" s="3"/>
      <c r="Q8" s="15">
        <f t="shared" si="14"/>
        <v>0</v>
      </c>
      <c r="R8" s="15">
        <f t="shared" si="11"/>
        <v>0</v>
      </c>
      <c r="S8" s="15">
        <f t="shared" si="12"/>
        <v>0</v>
      </c>
      <c r="T8" s="15">
        <f t="shared" si="13"/>
        <v>0</v>
      </c>
      <c r="U8" s="15"/>
    </row>
    <row r="9" spans="1:31" x14ac:dyDescent="0.2">
      <c r="A9" s="19">
        <v>1</v>
      </c>
      <c r="B9" s="3" t="s">
        <v>10</v>
      </c>
      <c r="C9" s="42" t="s">
        <v>29</v>
      </c>
      <c r="D9" s="19">
        <v>4</v>
      </c>
      <c r="E9" s="21" t="s">
        <v>30</v>
      </c>
      <c r="F9" s="3">
        <f t="shared" si="1"/>
        <v>0</v>
      </c>
      <c r="G9" s="15">
        <f t="shared" si="2"/>
        <v>0</v>
      </c>
      <c r="H9" s="15">
        <f t="shared" si="3"/>
        <v>0</v>
      </c>
      <c r="I9" s="15">
        <f t="shared" si="4"/>
        <v>0</v>
      </c>
      <c r="J9" s="15">
        <f t="shared" si="5"/>
        <v>0</v>
      </c>
      <c r="K9" s="15">
        <f t="shared" si="6"/>
        <v>0</v>
      </c>
      <c r="L9" s="15">
        <f t="shared" si="7"/>
        <v>0</v>
      </c>
      <c r="M9" s="15">
        <f t="shared" si="8"/>
        <v>0</v>
      </c>
      <c r="N9" s="15">
        <f t="shared" si="9"/>
        <v>0</v>
      </c>
      <c r="O9" s="15">
        <f t="shared" si="10"/>
        <v>0</v>
      </c>
      <c r="P9" s="21">
        <v>1</v>
      </c>
      <c r="Q9" s="15">
        <f t="shared" si="14"/>
        <v>0</v>
      </c>
      <c r="R9" s="15">
        <f t="shared" si="11"/>
        <v>0</v>
      </c>
      <c r="S9" s="15">
        <f t="shared" si="12"/>
        <v>0</v>
      </c>
      <c r="T9" s="15">
        <f t="shared" si="13"/>
        <v>0</v>
      </c>
      <c r="U9" s="15"/>
      <c r="V9" s="43" t="s">
        <v>31</v>
      </c>
    </row>
    <row r="10" spans="1:31" ht="15.75" thickBot="1" x14ac:dyDescent="0.3">
      <c r="A10" s="19">
        <v>1</v>
      </c>
      <c r="B10" s="19" t="s">
        <v>8</v>
      </c>
      <c r="C10" s="44" t="s">
        <v>32</v>
      </c>
      <c r="D10" s="19">
        <v>5</v>
      </c>
      <c r="E10" s="21" t="s">
        <v>30</v>
      </c>
      <c r="F10" s="3">
        <f t="shared" si="1"/>
        <v>0</v>
      </c>
      <c r="G10" s="15">
        <f t="shared" si="2"/>
        <v>0</v>
      </c>
      <c r="H10" s="15">
        <f t="shared" si="3"/>
        <v>0</v>
      </c>
      <c r="I10" s="15">
        <f t="shared" si="4"/>
        <v>0</v>
      </c>
      <c r="J10" s="15">
        <f t="shared" si="5"/>
        <v>0</v>
      </c>
      <c r="K10" s="15">
        <f t="shared" si="6"/>
        <v>0</v>
      </c>
      <c r="L10" s="15">
        <f t="shared" si="7"/>
        <v>0</v>
      </c>
      <c r="M10" s="15">
        <f t="shared" si="8"/>
        <v>0</v>
      </c>
      <c r="N10" s="15">
        <f t="shared" si="9"/>
        <v>0</v>
      </c>
      <c r="O10" s="15">
        <f t="shared" si="10"/>
        <v>0</v>
      </c>
      <c r="P10" s="21">
        <v>1</v>
      </c>
      <c r="Q10" s="15">
        <f t="shared" si="14"/>
        <v>0</v>
      </c>
      <c r="R10" s="15">
        <f t="shared" si="11"/>
        <v>0</v>
      </c>
      <c r="S10" s="15">
        <f t="shared" si="12"/>
        <v>0</v>
      </c>
      <c r="T10" s="15">
        <f t="shared" si="13"/>
        <v>0</v>
      </c>
      <c r="U10" s="15"/>
      <c r="V10" s="45">
        <f>SUM(Q4:Q52)</f>
        <v>22</v>
      </c>
    </row>
    <row r="11" spans="1:31" x14ac:dyDescent="0.2">
      <c r="A11" s="19">
        <v>1</v>
      </c>
      <c r="B11" s="19" t="s">
        <v>6</v>
      </c>
      <c r="C11" s="20" t="s">
        <v>33</v>
      </c>
      <c r="D11" s="19">
        <v>6</v>
      </c>
      <c r="E11" s="21" t="s">
        <v>30</v>
      </c>
      <c r="F11" s="3">
        <f t="shared" si="1"/>
        <v>0</v>
      </c>
      <c r="G11" s="15">
        <f t="shared" si="2"/>
        <v>0</v>
      </c>
      <c r="H11" s="15">
        <f t="shared" si="3"/>
        <v>0</v>
      </c>
      <c r="I11" s="15">
        <f t="shared" si="4"/>
        <v>0</v>
      </c>
      <c r="J11" s="15">
        <f t="shared" si="5"/>
        <v>0</v>
      </c>
      <c r="K11" s="15">
        <f t="shared" si="6"/>
        <v>0</v>
      </c>
      <c r="L11" s="15">
        <f t="shared" si="7"/>
        <v>0</v>
      </c>
      <c r="M11" s="15">
        <f t="shared" si="8"/>
        <v>0</v>
      </c>
      <c r="N11" s="15">
        <f t="shared" si="9"/>
        <v>0</v>
      </c>
      <c r="O11" s="15">
        <f t="shared" si="10"/>
        <v>0</v>
      </c>
      <c r="P11" s="21">
        <v>1</v>
      </c>
      <c r="Q11" s="15">
        <f t="shared" si="14"/>
        <v>0</v>
      </c>
      <c r="R11" s="15">
        <f t="shared" si="11"/>
        <v>0</v>
      </c>
      <c r="S11" s="15">
        <f t="shared" si="12"/>
        <v>0</v>
      </c>
      <c r="T11" s="15">
        <f t="shared" si="13"/>
        <v>0</v>
      </c>
      <c r="U11" s="15"/>
      <c r="V11" s="46" t="s">
        <v>34</v>
      </c>
    </row>
    <row r="12" spans="1:31" ht="15.75" thickBot="1" x14ac:dyDescent="0.3">
      <c r="A12" s="19">
        <v>1</v>
      </c>
      <c r="B12" s="19" t="s">
        <v>10</v>
      </c>
      <c r="C12" s="42" t="s">
        <v>35</v>
      </c>
      <c r="D12" s="19">
        <v>4</v>
      </c>
      <c r="E12" s="21" t="s">
        <v>30</v>
      </c>
      <c r="F12" s="3">
        <f t="shared" si="1"/>
        <v>0</v>
      </c>
      <c r="G12" s="15">
        <f t="shared" si="2"/>
        <v>0</v>
      </c>
      <c r="H12" s="15">
        <f t="shared" si="3"/>
        <v>0</v>
      </c>
      <c r="I12" s="15">
        <f t="shared" si="4"/>
        <v>0</v>
      </c>
      <c r="J12" s="15">
        <f t="shared" si="5"/>
        <v>0</v>
      </c>
      <c r="K12" s="15">
        <f t="shared" si="6"/>
        <v>0</v>
      </c>
      <c r="L12" s="15">
        <f t="shared" si="7"/>
        <v>0</v>
      </c>
      <c r="M12" s="15">
        <f t="shared" si="8"/>
        <v>0</v>
      </c>
      <c r="N12" s="15">
        <f t="shared" si="9"/>
        <v>0</v>
      </c>
      <c r="O12" s="15">
        <f t="shared" si="10"/>
        <v>0</v>
      </c>
      <c r="P12" s="21">
        <v>1</v>
      </c>
      <c r="Q12" s="15">
        <f t="shared" si="14"/>
        <v>0</v>
      </c>
      <c r="R12" s="15">
        <f t="shared" si="11"/>
        <v>0</v>
      </c>
      <c r="S12" s="15">
        <f t="shared" si="12"/>
        <v>0</v>
      </c>
      <c r="T12" s="15">
        <f t="shared" si="13"/>
        <v>0</v>
      </c>
      <c r="U12" s="15"/>
      <c r="V12" s="45" t="str">
        <f>IF(V10&gt;=25,"DA","NE")</f>
        <v>NE</v>
      </c>
    </row>
    <row r="13" spans="1:31" ht="15" thickBot="1" x14ac:dyDescent="0.25">
      <c r="A13" s="19">
        <v>1</v>
      </c>
      <c r="B13" s="19" t="s">
        <v>8</v>
      </c>
      <c r="C13" s="44" t="s">
        <v>36</v>
      </c>
      <c r="D13" s="19">
        <v>4</v>
      </c>
      <c r="E13" s="21" t="s">
        <v>30</v>
      </c>
      <c r="F13" s="3">
        <f t="shared" si="1"/>
        <v>0</v>
      </c>
      <c r="G13" s="15">
        <f t="shared" si="2"/>
        <v>0</v>
      </c>
      <c r="H13" s="15">
        <f t="shared" si="3"/>
        <v>0</v>
      </c>
      <c r="I13" s="15">
        <f t="shared" si="4"/>
        <v>0</v>
      </c>
      <c r="J13" s="15">
        <f t="shared" si="5"/>
        <v>0</v>
      </c>
      <c r="K13" s="15">
        <f t="shared" si="6"/>
        <v>0</v>
      </c>
      <c r="L13" s="15">
        <f t="shared" si="7"/>
        <v>0</v>
      </c>
      <c r="M13" s="15">
        <f t="shared" si="8"/>
        <v>0</v>
      </c>
      <c r="N13" s="15">
        <f t="shared" si="9"/>
        <v>0</v>
      </c>
      <c r="O13" s="15">
        <f t="shared" si="10"/>
        <v>0</v>
      </c>
      <c r="P13" s="21">
        <v>1</v>
      </c>
      <c r="Q13" s="15">
        <f t="shared" si="14"/>
        <v>0</v>
      </c>
      <c r="R13" s="15">
        <f t="shared" si="11"/>
        <v>0</v>
      </c>
      <c r="S13" s="15">
        <f t="shared" si="12"/>
        <v>0</v>
      </c>
      <c r="T13" s="15">
        <f t="shared" si="13"/>
        <v>0</v>
      </c>
      <c r="U13" s="15"/>
      <c r="V13" s="15"/>
    </row>
    <row r="14" spans="1:31" x14ac:dyDescent="0.2">
      <c r="A14" s="19">
        <v>1</v>
      </c>
      <c r="B14" s="19" t="s">
        <v>10</v>
      </c>
      <c r="C14" s="42" t="s">
        <v>37</v>
      </c>
      <c r="D14" s="19">
        <v>5</v>
      </c>
      <c r="E14" s="21" t="s">
        <v>30</v>
      </c>
      <c r="F14" s="3">
        <f t="shared" si="1"/>
        <v>0</v>
      </c>
      <c r="G14" s="15">
        <f t="shared" si="2"/>
        <v>0</v>
      </c>
      <c r="H14" s="15">
        <f t="shared" si="3"/>
        <v>0</v>
      </c>
      <c r="I14" s="15">
        <f t="shared" si="4"/>
        <v>0</v>
      </c>
      <c r="J14" s="15">
        <f t="shared" si="5"/>
        <v>0</v>
      </c>
      <c r="K14" s="15">
        <f t="shared" si="6"/>
        <v>0</v>
      </c>
      <c r="L14" s="15">
        <f t="shared" si="7"/>
        <v>0</v>
      </c>
      <c r="M14" s="15">
        <f t="shared" si="8"/>
        <v>0</v>
      </c>
      <c r="N14" s="15">
        <f t="shared" si="9"/>
        <v>0</v>
      </c>
      <c r="O14" s="15">
        <f t="shared" si="10"/>
        <v>0</v>
      </c>
      <c r="P14" s="21">
        <v>1</v>
      </c>
      <c r="Q14" s="15">
        <f t="shared" si="14"/>
        <v>0</v>
      </c>
      <c r="R14" s="15">
        <f t="shared" si="11"/>
        <v>0</v>
      </c>
      <c r="S14" s="15">
        <f t="shared" si="12"/>
        <v>0</v>
      </c>
      <c r="T14" s="15">
        <f t="shared" si="13"/>
        <v>0</v>
      </c>
      <c r="U14" s="15"/>
      <c r="V14" s="43" t="s">
        <v>38</v>
      </c>
    </row>
    <row r="15" spans="1:31" ht="15.75" thickBot="1" x14ac:dyDescent="0.3">
      <c r="A15" s="19">
        <v>1</v>
      </c>
      <c r="B15" s="19" t="s">
        <v>13</v>
      </c>
      <c r="C15" s="47" t="s">
        <v>39</v>
      </c>
      <c r="D15" s="19">
        <v>4</v>
      </c>
      <c r="E15" s="21" t="s">
        <v>30</v>
      </c>
      <c r="F15" s="3">
        <f t="shared" si="1"/>
        <v>0</v>
      </c>
      <c r="G15" s="15">
        <f t="shared" si="2"/>
        <v>0</v>
      </c>
      <c r="H15" s="15">
        <f t="shared" si="3"/>
        <v>0</v>
      </c>
      <c r="I15" s="15">
        <f t="shared" si="4"/>
        <v>0</v>
      </c>
      <c r="J15" s="15">
        <f t="shared" si="5"/>
        <v>0</v>
      </c>
      <c r="K15" s="15">
        <f t="shared" si="6"/>
        <v>0</v>
      </c>
      <c r="L15" s="15">
        <f t="shared" si="7"/>
        <v>0</v>
      </c>
      <c r="M15" s="15">
        <f t="shared" si="8"/>
        <v>0</v>
      </c>
      <c r="N15" s="15">
        <f t="shared" si="9"/>
        <v>0</v>
      </c>
      <c r="O15" s="15">
        <f t="shared" si="10"/>
        <v>0</v>
      </c>
      <c r="P15" s="21">
        <v>1</v>
      </c>
      <c r="Q15" s="15">
        <f t="shared" si="14"/>
        <v>0</v>
      </c>
      <c r="R15" s="15">
        <f t="shared" si="11"/>
        <v>0</v>
      </c>
      <c r="S15" s="15">
        <f t="shared" si="12"/>
        <v>0</v>
      </c>
      <c r="T15" s="15">
        <f t="shared" si="13"/>
        <v>0</v>
      </c>
      <c r="U15" s="15"/>
      <c r="V15" s="45">
        <f>SUM(R4:R52)</f>
        <v>17</v>
      </c>
    </row>
    <row r="16" spans="1:31" x14ac:dyDescent="0.2">
      <c r="A16" s="19">
        <v>1</v>
      </c>
      <c r="B16" s="19" t="s">
        <v>9</v>
      </c>
      <c r="C16" s="48" t="s">
        <v>40</v>
      </c>
      <c r="D16" s="19">
        <v>4</v>
      </c>
      <c r="E16" s="21" t="s">
        <v>30</v>
      </c>
      <c r="F16" s="3">
        <f t="shared" si="1"/>
        <v>0</v>
      </c>
      <c r="G16" s="15">
        <f t="shared" si="2"/>
        <v>0</v>
      </c>
      <c r="H16" s="15">
        <f t="shared" si="3"/>
        <v>0</v>
      </c>
      <c r="I16" s="15">
        <f t="shared" si="4"/>
        <v>0</v>
      </c>
      <c r="J16" s="15">
        <f t="shared" si="5"/>
        <v>0</v>
      </c>
      <c r="K16" s="15">
        <f t="shared" si="6"/>
        <v>0</v>
      </c>
      <c r="L16" s="15">
        <f t="shared" si="7"/>
        <v>0</v>
      </c>
      <c r="M16" s="15">
        <f t="shared" si="8"/>
        <v>0</v>
      </c>
      <c r="N16" s="15">
        <f t="shared" si="9"/>
        <v>0</v>
      </c>
      <c r="O16" s="15">
        <f t="shared" si="10"/>
        <v>0</v>
      </c>
      <c r="P16" s="21">
        <v>1</v>
      </c>
      <c r="Q16" s="15">
        <f t="shared" si="14"/>
        <v>0</v>
      </c>
      <c r="R16" s="15">
        <f t="shared" si="11"/>
        <v>0</v>
      </c>
      <c r="S16" s="15">
        <f t="shared" si="12"/>
        <v>0</v>
      </c>
      <c r="T16" s="15">
        <f t="shared" si="13"/>
        <v>0</v>
      </c>
      <c r="U16" s="15"/>
      <c r="V16" s="46" t="s">
        <v>34</v>
      </c>
    </row>
    <row r="17" spans="1:24" ht="15.75" thickBot="1" x14ac:dyDescent="0.3">
      <c r="A17" s="19">
        <v>1</v>
      </c>
      <c r="B17" s="3" t="s">
        <v>8</v>
      </c>
      <c r="C17" s="44" t="s">
        <v>41</v>
      </c>
      <c r="D17" s="19">
        <v>4</v>
      </c>
      <c r="E17" s="21" t="s">
        <v>30</v>
      </c>
      <c r="F17" s="3">
        <f t="shared" si="1"/>
        <v>0</v>
      </c>
      <c r="G17" s="15">
        <f t="shared" si="2"/>
        <v>0</v>
      </c>
      <c r="H17" s="15">
        <f t="shared" si="3"/>
        <v>0</v>
      </c>
      <c r="I17" s="15">
        <f t="shared" si="4"/>
        <v>0</v>
      </c>
      <c r="J17" s="15">
        <f t="shared" si="5"/>
        <v>0</v>
      </c>
      <c r="K17" s="15">
        <f t="shared" si="6"/>
        <v>0</v>
      </c>
      <c r="L17" s="15">
        <f t="shared" si="7"/>
        <v>0</v>
      </c>
      <c r="M17" s="15">
        <f t="shared" si="8"/>
        <v>0</v>
      </c>
      <c r="N17" s="15">
        <f t="shared" si="9"/>
        <v>0</v>
      </c>
      <c r="O17" s="15">
        <f t="shared" si="10"/>
        <v>0</v>
      </c>
      <c r="P17" s="21">
        <v>1</v>
      </c>
      <c r="Q17" s="15">
        <f t="shared" si="14"/>
        <v>0</v>
      </c>
      <c r="R17" s="15">
        <f t="shared" si="11"/>
        <v>0</v>
      </c>
      <c r="S17" s="15">
        <f t="shared" si="12"/>
        <v>0</v>
      </c>
      <c r="T17" s="15">
        <f t="shared" si="13"/>
        <v>0</v>
      </c>
      <c r="U17" s="15"/>
      <c r="V17" s="45" t="str">
        <f>IF(V15&gt;=25,"DA","NE")</f>
        <v>NE</v>
      </c>
      <c r="W17" s="15"/>
      <c r="X17" s="15"/>
    </row>
    <row r="18" spans="1:24" ht="15" thickBot="1" x14ac:dyDescent="0.25">
      <c r="A18" s="19">
        <v>1</v>
      </c>
      <c r="B18" s="3" t="s">
        <v>8</v>
      </c>
      <c r="C18" s="44" t="s">
        <v>42</v>
      </c>
      <c r="D18" s="19">
        <v>4</v>
      </c>
      <c r="E18" s="21" t="s">
        <v>30</v>
      </c>
      <c r="F18" s="3">
        <f t="shared" si="1"/>
        <v>0</v>
      </c>
      <c r="G18" s="15">
        <f t="shared" si="2"/>
        <v>0</v>
      </c>
      <c r="H18" s="15">
        <f t="shared" si="3"/>
        <v>0</v>
      </c>
      <c r="I18" s="15">
        <f t="shared" si="4"/>
        <v>0</v>
      </c>
      <c r="J18" s="15">
        <f t="shared" si="5"/>
        <v>0</v>
      </c>
      <c r="K18" s="15">
        <f t="shared" si="6"/>
        <v>0</v>
      </c>
      <c r="L18" s="15">
        <f t="shared" si="7"/>
        <v>0</v>
      </c>
      <c r="M18" s="15">
        <f t="shared" si="8"/>
        <v>0</v>
      </c>
      <c r="N18" s="15">
        <f t="shared" si="9"/>
        <v>0</v>
      </c>
      <c r="O18" s="15">
        <f t="shared" si="10"/>
        <v>0</v>
      </c>
      <c r="P18" s="21">
        <v>1</v>
      </c>
      <c r="Q18" s="15">
        <f t="shared" si="14"/>
        <v>0</v>
      </c>
      <c r="R18" s="15">
        <f t="shared" si="11"/>
        <v>0</v>
      </c>
      <c r="S18" s="15">
        <f t="shared" si="12"/>
        <v>0</v>
      </c>
      <c r="T18" s="15">
        <f t="shared" si="13"/>
        <v>0</v>
      </c>
      <c r="U18" s="15"/>
      <c r="V18" s="15"/>
      <c r="W18" s="15"/>
      <c r="X18" s="15"/>
    </row>
    <row r="19" spans="1:24" x14ac:dyDescent="0.2">
      <c r="A19" s="19">
        <v>1</v>
      </c>
      <c r="B19" s="19" t="s">
        <v>6</v>
      </c>
      <c r="C19" s="20" t="s">
        <v>43</v>
      </c>
      <c r="D19" s="19">
        <v>5</v>
      </c>
      <c r="E19" s="21" t="s">
        <v>30</v>
      </c>
      <c r="F19" s="3">
        <f t="shared" si="1"/>
        <v>0</v>
      </c>
      <c r="G19" s="15">
        <f t="shared" si="2"/>
        <v>0</v>
      </c>
      <c r="H19" s="15">
        <f t="shared" si="3"/>
        <v>0</v>
      </c>
      <c r="I19" s="15">
        <f t="shared" si="4"/>
        <v>0</v>
      </c>
      <c r="J19" s="15">
        <f t="shared" si="5"/>
        <v>0</v>
      </c>
      <c r="K19" s="15">
        <f t="shared" si="6"/>
        <v>0</v>
      </c>
      <c r="L19" s="15">
        <f t="shared" si="7"/>
        <v>0</v>
      </c>
      <c r="M19" s="15">
        <f t="shared" si="8"/>
        <v>0</v>
      </c>
      <c r="N19" s="15">
        <f t="shared" si="9"/>
        <v>0</v>
      </c>
      <c r="O19" s="15">
        <f t="shared" si="10"/>
        <v>0</v>
      </c>
      <c r="P19" s="21">
        <v>1</v>
      </c>
      <c r="Q19" s="15">
        <f t="shared" si="14"/>
        <v>0</v>
      </c>
      <c r="R19" s="15">
        <f t="shared" si="11"/>
        <v>0</v>
      </c>
      <c r="S19" s="15">
        <f t="shared" si="12"/>
        <v>0</v>
      </c>
      <c r="T19" s="15">
        <f t="shared" si="13"/>
        <v>0</v>
      </c>
      <c r="U19" s="15"/>
      <c r="V19" s="43" t="s">
        <v>44</v>
      </c>
      <c r="W19" s="15"/>
      <c r="X19" s="15"/>
    </row>
    <row r="20" spans="1:24" ht="15.75" thickBot="1" x14ac:dyDescent="0.3">
      <c r="A20" s="60"/>
      <c r="B20" s="61"/>
      <c r="C20" s="61"/>
      <c r="D20" s="61"/>
      <c r="E20" s="62"/>
      <c r="F20" s="3">
        <f t="shared" si="1"/>
        <v>0</v>
      </c>
      <c r="G20" s="15">
        <f t="shared" si="2"/>
        <v>0</v>
      </c>
      <c r="H20" s="15">
        <f t="shared" si="3"/>
        <v>0</v>
      </c>
      <c r="I20" s="15">
        <f t="shared" si="4"/>
        <v>0</v>
      </c>
      <c r="J20" s="15">
        <f t="shared" si="5"/>
        <v>0</v>
      </c>
      <c r="K20" s="15">
        <f t="shared" si="6"/>
        <v>0</v>
      </c>
      <c r="L20" s="15">
        <f t="shared" si="7"/>
        <v>0</v>
      </c>
      <c r="M20" s="15">
        <f t="shared" si="8"/>
        <v>0</v>
      </c>
      <c r="N20" s="15">
        <f t="shared" si="9"/>
        <v>0</v>
      </c>
      <c r="O20" s="15">
        <f t="shared" si="10"/>
        <v>0</v>
      </c>
      <c r="P20" s="3"/>
      <c r="Q20" s="15">
        <f t="shared" si="14"/>
        <v>0</v>
      </c>
      <c r="R20" s="15">
        <f t="shared" si="11"/>
        <v>0</v>
      </c>
      <c r="S20" s="15">
        <f t="shared" si="12"/>
        <v>0</v>
      </c>
      <c r="T20" s="15">
        <f t="shared" si="13"/>
        <v>0</v>
      </c>
      <c r="U20" s="15"/>
      <c r="V20" s="45">
        <f>SUM(S4:S52)</f>
        <v>15</v>
      </c>
      <c r="W20" s="15"/>
      <c r="X20" s="15"/>
    </row>
    <row r="21" spans="1:24" ht="18" x14ac:dyDescent="0.25">
      <c r="A21" s="19"/>
      <c r="B21" s="19"/>
      <c r="C21" s="41" t="s">
        <v>45</v>
      </c>
      <c r="D21" s="19"/>
      <c r="E21" s="3"/>
      <c r="F21" s="3">
        <f t="shared" si="1"/>
        <v>0</v>
      </c>
      <c r="G21" s="15">
        <f t="shared" si="2"/>
        <v>0</v>
      </c>
      <c r="H21" s="15">
        <f t="shared" si="3"/>
        <v>0</v>
      </c>
      <c r="I21" s="15">
        <f t="shared" si="4"/>
        <v>0</v>
      </c>
      <c r="J21" s="15">
        <f t="shared" si="5"/>
        <v>0</v>
      </c>
      <c r="K21" s="15">
        <f t="shared" si="6"/>
        <v>0</v>
      </c>
      <c r="L21" s="15">
        <f t="shared" si="7"/>
        <v>0</v>
      </c>
      <c r="M21" s="15">
        <f t="shared" si="8"/>
        <v>0</v>
      </c>
      <c r="N21" s="15">
        <f t="shared" si="9"/>
        <v>0</v>
      </c>
      <c r="O21" s="15">
        <f t="shared" si="10"/>
        <v>0</v>
      </c>
      <c r="P21" s="3"/>
      <c r="Q21" s="15">
        <f t="shared" si="14"/>
        <v>0</v>
      </c>
      <c r="R21" s="15">
        <f t="shared" si="11"/>
        <v>0</v>
      </c>
      <c r="S21" s="15">
        <f t="shared" si="12"/>
        <v>0</v>
      </c>
      <c r="T21" s="15">
        <f t="shared" si="13"/>
        <v>0</v>
      </c>
      <c r="U21" s="15"/>
      <c r="V21" s="46" t="s">
        <v>34</v>
      </c>
      <c r="W21" s="15"/>
      <c r="X21" s="15"/>
    </row>
    <row r="22" spans="1:24" ht="15.75" thickBot="1" x14ac:dyDescent="0.3">
      <c r="A22" s="49">
        <v>2</v>
      </c>
      <c r="B22" s="19" t="s">
        <v>8</v>
      </c>
      <c r="C22" s="44" t="s">
        <v>46</v>
      </c>
      <c r="D22" s="49">
        <v>5</v>
      </c>
      <c r="E22" s="3" t="s">
        <v>23</v>
      </c>
      <c r="F22" s="3">
        <f t="shared" si="1"/>
        <v>5</v>
      </c>
      <c r="G22" s="15">
        <f t="shared" si="2"/>
        <v>0</v>
      </c>
      <c r="H22" s="15">
        <f t="shared" si="3"/>
        <v>0</v>
      </c>
      <c r="I22" s="15">
        <f t="shared" si="4"/>
        <v>5</v>
      </c>
      <c r="J22" s="15">
        <f t="shared" si="5"/>
        <v>0</v>
      </c>
      <c r="K22" s="15">
        <f t="shared" si="6"/>
        <v>0</v>
      </c>
      <c r="L22" s="15">
        <f t="shared" si="7"/>
        <v>0</v>
      </c>
      <c r="M22" s="15">
        <f t="shared" si="8"/>
        <v>0</v>
      </c>
      <c r="N22" s="15">
        <f t="shared" si="9"/>
        <v>0</v>
      </c>
      <c r="O22" s="15">
        <f t="shared" si="10"/>
        <v>0</v>
      </c>
      <c r="P22" s="21">
        <v>2</v>
      </c>
      <c r="Q22" s="15">
        <f t="shared" si="14"/>
        <v>0</v>
      </c>
      <c r="R22" s="15">
        <f t="shared" si="11"/>
        <v>5</v>
      </c>
      <c r="S22" s="15">
        <f t="shared" si="12"/>
        <v>0</v>
      </c>
      <c r="T22" s="15">
        <f t="shared" si="13"/>
        <v>0</v>
      </c>
      <c r="U22" s="15"/>
      <c r="V22" s="45" t="str">
        <f>IF(V20&gt;=25,"DA","NE")</f>
        <v>NE</v>
      </c>
      <c r="W22" s="15"/>
      <c r="X22" s="15"/>
    </row>
    <row r="23" spans="1:24" ht="15" thickBot="1" x14ac:dyDescent="0.25">
      <c r="A23" s="49">
        <v>2</v>
      </c>
      <c r="B23" s="19" t="s">
        <v>6</v>
      </c>
      <c r="C23" s="20" t="s">
        <v>47</v>
      </c>
      <c r="D23" s="49">
        <v>7</v>
      </c>
      <c r="E23" s="3" t="s">
        <v>23</v>
      </c>
      <c r="F23" s="3">
        <f t="shared" si="1"/>
        <v>7</v>
      </c>
      <c r="G23" s="15">
        <f t="shared" si="2"/>
        <v>7</v>
      </c>
      <c r="H23" s="15">
        <f t="shared" si="3"/>
        <v>0</v>
      </c>
      <c r="I23" s="15">
        <f t="shared" si="4"/>
        <v>0</v>
      </c>
      <c r="J23" s="15">
        <f t="shared" si="5"/>
        <v>0</v>
      </c>
      <c r="K23" s="15">
        <f t="shared" si="6"/>
        <v>0</v>
      </c>
      <c r="L23" s="15">
        <f t="shared" si="7"/>
        <v>0</v>
      </c>
      <c r="M23" s="15">
        <f t="shared" si="8"/>
        <v>0</v>
      </c>
      <c r="N23" s="15">
        <f t="shared" si="9"/>
        <v>0</v>
      </c>
      <c r="O23" s="15">
        <f t="shared" si="10"/>
        <v>0</v>
      </c>
      <c r="P23" s="21">
        <v>2</v>
      </c>
      <c r="Q23" s="15">
        <f t="shared" si="14"/>
        <v>0</v>
      </c>
      <c r="R23" s="15">
        <f t="shared" si="11"/>
        <v>7</v>
      </c>
      <c r="S23" s="15">
        <f t="shared" si="12"/>
        <v>0</v>
      </c>
      <c r="T23" s="15">
        <f t="shared" si="13"/>
        <v>0</v>
      </c>
      <c r="U23" s="15"/>
      <c r="W23" s="15"/>
      <c r="X23" s="15"/>
    </row>
    <row r="24" spans="1:24" x14ac:dyDescent="0.2">
      <c r="A24" s="49">
        <v>2</v>
      </c>
      <c r="B24" s="19" t="s">
        <v>12</v>
      </c>
      <c r="C24" s="35" t="s">
        <v>48</v>
      </c>
      <c r="D24" s="49">
        <v>5</v>
      </c>
      <c r="E24" s="3" t="s">
        <v>23</v>
      </c>
      <c r="F24" s="3">
        <f t="shared" si="1"/>
        <v>5</v>
      </c>
      <c r="G24" s="15">
        <f t="shared" si="2"/>
        <v>0</v>
      </c>
      <c r="H24" s="15">
        <f t="shared" si="3"/>
        <v>0</v>
      </c>
      <c r="I24" s="15">
        <f t="shared" si="4"/>
        <v>0</v>
      </c>
      <c r="J24" s="15">
        <f t="shared" si="5"/>
        <v>0</v>
      </c>
      <c r="K24" s="15">
        <f t="shared" si="6"/>
        <v>0</v>
      </c>
      <c r="L24" s="15">
        <f t="shared" si="7"/>
        <v>0</v>
      </c>
      <c r="M24" s="15">
        <f t="shared" si="8"/>
        <v>5</v>
      </c>
      <c r="N24" s="15">
        <f t="shared" si="9"/>
        <v>0</v>
      </c>
      <c r="O24" s="15">
        <f t="shared" si="10"/>
        <v>0</v>
      </c>
      <c r="P24" s="21">
        <v>2</v>
      </c>
      <c r="Q24" s="15">
        <f t="shared" si="14"/>
        <v>0</v>
      </c>
      <c r="R24" s="15">
        <f t="shared" si="11"/>
        <v>5</v>
      </c>
      <c r="S24" s="15">
        <f t="shared" si="12"/>
        <v>0</v>
      </c>
      <c r="T24" s="15">
        <f t="shared" si="13"/>
        <v>0</v>
      </c>
      <c r="U24" s="15"/>
      <c r="V24" s="43" t="s">
        <v>49</v>
      </c>
      <c r="W24" s="15"/>
      <c r="X24" s="15"/>
    </row>
    <row r="25" spans="1:24" ht="18.75" thickBot="1" x14ac:dyDescent="0.3">
      <c r="B25" s="19"/>
      <c r="C25" s="41" t="s">
        <v>50</v>
      </c>
      <c r="E25" s="3"/>
      <c r="F25" s="3">
        <f t="shared" si="1"/>
        <v>0</v>
      </c>
      <c r="G25" s="15">
        <f t="shared" si="2"/>
        <v>0</v>
      </c>
      <c r="H25" s="15">
        <f t="shared" si="3"/>
        <v>0</v>
      </c>
      <c r="I25" s="15">
        <f t="shared" si="4"/>
        <v>0</v>
      </c>
      <c r="J25" s="15">
        <f t="shared" si="5"/>
        <v>0</v>
      </c>
      <c r="K25" s="15">
        <f t="shared" si="6"/>
        <v>0</v>
      </c>
      <c r="L25" s="15">
        <f t="shared" si="7"/>
        <v>0</v>
      </c>
      <c r="M25" s="15">
        <f t="shared" si="8"/>
        <v>0</v>
      </c>
      <c r="N25" s="15">
        <f t="shared" si="9"/>
        <v>0</v>
      </c>
      <c r="O25" s="15">
        <f t="shared" si="10"/>
        <v>0</v>
      </c>
      <c r="P25" s="3"/>
      <c r="Q25" s="15">
        <f t="shared" si="14"/>
        <v>0</v>
      </c>
      <c r="R25" s="15">
        <f t="shared" si="11"/>
        <v>0</v>
      </c>
      <c r="S25" s="15">
        <f t="shared" si="12"/>
        <v>0</v>
      </c>
      <c r="T25" s="15">
        <f t="shared" si="13"/>
        <v>0</v>
      </c>
      <c r="U25" s="15"/>
      <c r="V25" s="45">
        <f>SUM(T4:T52)</f>
        <v>36</v>
      </c>
      <c r="W25" s="15"/>
      <c r="X25" s="15"/>
    </row>
    <row r="26" spans="1:24" x14ac:dyDescent="0.2">
      <c r="A26" s="49">
        <v>2</v>
      </c>
      <c r="B26" s="19" t="s">
        <v>10</v>
      </c>
      <c r="C26" s="42" t="s">
        <v>51</v>
      </c>
      <c r="D26" s="49">
        <v>4</v>
      </c>
      <c r="E26" s="21" t="s">
        <v>30</v>
      </c>
      <c r="F26" s="21">
        <f t="shared" si="1"/>
        <v>0</v>
      </c>
      <c r="G26" s="50">
        <f t="shared" si="2"/>
        <v>0</v>
      </c>
      <c r="H26" s="50">
        <f t="shared" si="3"/>
        <v>0</v>
      </c>
      <c r="I26" s="50">
        <f t="shared" si="4"/>
        <v>0</v>
      </c>
      <c r="J26" s="50">
        <f t="shared" si="5"/>
        <v>0</v>
      </c>
      <c r="K26" s="50">
        <f t="shared" si="6"/>
        <v>0</v>
      </c>
      <c r="L26" s="50">
        <f t="shared" si="7"/>
        <v>0</v>
      </c>
      <c r="M26" s="50">
        <f t="shared" si="8"/>
        <v>0</v>
      </c>
      <c r="N26" s="50">
        <f t="shared" si="9"/>
        <v>0</v>
      </c>
      <c r="O26" s="50">
        <f t="shared" si="10"/>
        <v>0</v>
      </c>
      <c r="P26" s="21">
        <v>2</v>
      </c>
      <c r="Q26" s="15">
        <f t="shared" si="14"/>
        <v>0</v>
      </c>
      <c r="R26" s="15">
        <f t="shared" si="11"/>
        <v>0</v>
      </c>
      <c r="S26" s="15">
        <f t="shared" si="12"/>
        <v>0</v>
      </c>
      <c r="T26" s="15">
        <f t="shared" si="13"/>
        <v>0</v>
      </c>
      <c r="U26" s="15"/>
      <c r="V26" s="46" t="s">
        <v>34</v>
      </c>
      <c r="W26" s="15"/>
      <c r="X26" s="15"/>
    </row>
    <row r="27" spans="1:24" ht="15.75" thickBot="1" x14ac:dyDescent="0.3">
      <c r="A27" s="49">
        <v>2</v>
      </c>
      <c r="B27" s="19" t="s">
        <v>6</v>
      </c>
      <c r="C27" s="20" t="s">
        <v>52</v>
      </c>
      <c r="D27" s="49">
        <v>5</v>
      </c>
      <c r="E27" s="21" t="s">
        <v>30</v>
      </c>
      <c r="F27" s="21">
        <f t="shared" si="1"/>
        <v>0</v>
      </c>
      <c r="G27" s="50">
        <f t="shared" si="2"/>
        <v>0</v>
      </c>
      <c r="H27" s="50">
        <f t="shared" si="3"/>
        <v>0</v>
      </c>
      <c r="I27" s="50">
        <f t="shared" si="4"/>
        <v>0</v>
      </c>
      <c r="J27" s="50">
        <f t="shared" si="5"/>
        <v>0</v>
      </c>
      <c r="K27" s="50">
        <f t="shared" si="6"/>
        <v>0</v>
      </c>
      <c r="L27" s="50">
        <f t="shared" si="7"/>
        <v>0</v>
      </c>
      <c r="M27" s="50">
        <f t="shared" si="8"/>
        <v>0</v>
      </c>
      <c r="N27" s="50">
        <f t="shared" si="9"/>
        <v>0</v>
      </c>
      <c r="O27" s="50">
        <f t="shared" si="10"/>
        <v>0</v>
      </c>
      <c r="P27" s="21">
        <v>2</v>
      </c>
      <c r="Q27" s="15">
        <f t="shared" si="14"/>
        <v>0</v>
      </c>
      <c r="R27" s="15">
        <f t="shared" si="11"/>
        <v>0</v>
      </c>
      <c r="S27" s="15">
        <f t="shared" si="12"/>
        <v>0</v>
      </c>
      <c r="T27" s="15">
        <f t="shared" si="13"/>
        <v>0</v>
      </c>
      <c r="U27" s="15"/>
      <c r="V27" s="45" t="str">
        <f>IF(V25&gt;=25,"DA","NE")</f>
        <v>DA</v>
      </c>
      <c r="W27" s="15"/>
      <c r="X27" s="15"/>
    </row>
    <row r="28" spans="1:24" x14ac:dyDescent="0.2">
      <c r="A28" s="49">
        <v>2</v>
      </c>
      <c r="B28" s="19" t="s">
        <v>8</v>
      </c>
      <c r="C28" s="44" t="s">
        <v>53</v>
      </c>
      <c r="D28" s="49">
        <v>4</v>
      </c>
      <c r="E28" s="21" t="s">
        <v>30</v>
      </c>
      <c r="F28" s="21">
        <f t="shared" si="1"/>
        <v>0</v>
      </c>
      <c r="G28" s="50">
        <f t="shared" si="2"/>
        <v>0</v>
      </c>
      <c r="H28" s="50">
        <f t="shared" si="3"/>
        <v>0</v>
      </c>
      <c r="I28" s="50">
        <f t="shared" si="4"/>
        <v>0</v>
      </c>
      <c r="J28" s="50">
        <f t="shared" si="5"/>
        <v>0</v>
      </c>
      <c r="K28" s="50">
        <f t="shared" si="6"/>
        <v>0</v>
      </c>
      <c r="L28" s="50">
        <f t="shared" si="7"/>
        <v>0</v>
      </c>
      <c r="M28" s="50">
        <f t="shared" si="8"/>
        <v>0</v>
      </c>
      <c r="N28" s="50">
        <f t="shared" si="9"/>
        <v>0</v>
      </c>
      <c r="O28" s="50">
        <f t="shared" si="10"/>
        <v>0</v>
      </c>
      <c r="P28" s="21">
        <v>2</v>
      </c>
      <c r="Q28" s="15">
        <f t="shared" si="14"/>
        <v>0</v>
      </c>
      <c r="R28" s="15">
        <f t="shared" si="11"/>
        <v>0</v>
      </c>
      <c r="S28" s="15">
        <f t="shared" si="12"/>
        <v>0</v>
      </c>
      <c r="T28" s="15">
        <f t="shared" si="13"/>
        <v>0</v>
      </c>
      <c r="U28" s="15"/>
      <c r="V28" s="15"/>
      <c r="W28" s="15"/>
      <c r="X28" s="15"/>
    </row>
    <row r="29" spans="1:24" x14ac:dyDescent="0.2">
      <c r="A29" s="49">
        <v>2</v>
      </c>
      <c r="B29" s="19" t="s">
        <v>7</v>
      </c>
      <c r="C29" s="19" t="s">
        <v>54</v>
      </c>
      <c r="D29" s="49">
        <v>5</v>
      </c>
      <c r="E29" s="21" t="s">
        <v>30</v>
      </c>
      <c r="F29" s="21">
        <f t="shared" si="1"/>
        <v>0</v>
      </c>
      <c r="G29" s="50">
        <f t="shared" si="2"/>
        <v>0</v>
      </c>
      <c r="H29" s="50">
        <f t="shared" si="3"/>
        <v>0</v>
      </c>
      <c r="I29" s="50">
        <f t="shared" si="4"/>
        <v>0</v>
      </c>
      <c r="J29" s="50">
        <f t="shared" si="5"/>
        <v>0</v>
      </c>
      <c r="K29" s="50">
        <f t="shared" si="6"/>
        <v>0</v>
      </c>
      <c r="L29" s="50">
        <f t="shared" si="7"/>
        <v>0</v>
      </c>
      <c r="M29" s="50">
        <f t="shared" si="8"/>
        <v>0</v>
      </c>
      <c r="N29" s="50">
        <f t="shared" si="9"/>
        <v>0</v>
      </c>
      <c r="O29" s="50">
        <f t="shared" si="10"/>
        <v>0</v>
      </c>
      <c r="P29" s="21">
        <v>2</v>
      </c>
      <c r="Q29" s="15">
        <f t="shared" si="14"/>
        <v>0</v>
      </c>
      <c r="R29" s="15">
        <f t="shared" si="11"/>
        <v>0</v>
      </c>
      <c r="S29" s="15">
        <f t="shared" si="12"/>
        <v>0</v>
      </c>
      <c r="T29" s="15">
        <f t="shared" si="13"/>
        <v>0</v>
      </c>
      <c r="U29" s="15"/>
      <c r="V29" s="15"/>
      <c r="W29" s="15"/>
      <c r="X29" s="15"/>
    </row>
    <row r="30" spans="1:24" x14ac:dyDescent="0.2">
      <c r="A30" s="49">
        <v>2</v>
      </c>
      <c r="B30" s="19" t="s">
        <v>10</v>
      </c>
      <c r="C30" s="42" t="s">
        <v>55</v>
      </c>
      <c r="D30" s="49">
        <v>6</v>
      </c>
      <c r="E30" s="21" t="s">
        <v>30</v>
      </c>
      <c r="F30" s="21">
        <f t="shared" si="1"/>
        <v>0</v>
      </c>
      <c r="G30" s="50">
        <f t="shared" si="2"/>
        <v>0</v>
      </c>
      <c r="H30" s="50">
        <f t="shared" si="3"/>
        <v>0</v>
      </c>
      <c r="I30" s="50">
        <f t="shared" si="4"/>
        <v>0</v>
      </c>
      <c r="J30" s="50">
        <f t="shared" si="5"/>
        <v>0</v>
      </c>
      <c r="K30" s="50">
        <f t="shared" si="6"/>
        <v>0</v>
      </c>
      <c r="L30" s="50">
        <f t="shared" si="7"/>
        <v>0</v>
      </c>
      <c r="M30" s="50">
        <f t="shared" si="8"/>
        <v>0</v>
      </c>
      <c r="N30" s="50">
        <f t="shared" si="9"/>
        <v>0</v>
      </c>
      <c r="O30" s="50">
        <f t="shared" si="10"/>
        <v>0</v>
      </c>
      <c r="P30" s="21">
        <v>2</v>
      </c>
      <c r="Q30" s="15">
        <f t="shared" si="14"/>
        <v>0</v>
      </c>
      <c r="R30" s="15">
        <f t="shared" si="11"/>
        <v>0</v>
      </c>
      <c r="S30" s="15">
        <f t="shared" si="12"/>
        <v>0</v>
      </c>
      <c r="T30" s="15">
        <f t="shared" si="13"/>
        <v>0</v>
      </c>
      <c r="U30" s="15"/>
      <c r="V30" s="15"/>
      <c r="W30" s="15"/>
      <c r="X30" s="15"/>
    </row>
    <row r="31" spans="1:24" x14ac:dyDescent="0.2">
      <c r="A31" s="49">
        <v>2</v>
      </c>
      <c r="B31" s="19" t="s">
        <v>9</v>
      </c>
      <c r="C31" s="48" t="s">
        <v>56</v>
      </c>
      <c r="D31" s="49">
        <v>4</v>
      </c>
      <c r="E31" s="21" t="s">
        <v>30</v>
      </c>
      <c r="F31" s="21">
        <f t="shared" si="1"/>
        <v>0</v>
      </c>
      <c r="G31" s="50">
        <f t="shared" si="2"/>
        <v>0</v>
      </c>
      <c r="H31" s="50">
        <f t="shared" si="3"/>
        <v>0</v>
      </c>
      <c r="I31" s="50">
        <f t="shared" si="4"/>
        <v>0</v>
      </c>
      <c r="J31" s="50">
        <f t="shared" si="5"/>
        <v>0</v>
      </c>
      <c r="K31" s="50">
        <f t="shared" si="6"/>
        <v>0</v>
      </c>
      <c r="L31" s="50">
        <f t="shared" si="7"/>
        <v>0</v>
      </c>
      <c r="M31" s="50">
        <f t="shared" si="8"/>
        <v>0</v>
      </c>
      <c r="N31" s="50">
        <f t="shared" si="9"/>
        <v>0</v>
      </c>
      <c r="O31" s="50">
        <f t="shared" si="10"/>
        <v>0</v>
      </c>
      <c r="P31" s="21">
        <v>2</v>
      </c>
      <c r="Q31" s="15">
        <f t="shared" si="14"/>
        <v>0</v>
      </c>
      <c r="R31" s="15">
        <f t="shared" si="11"/>
        <v>0</v>
      </c>
      <c r="S31" s="15">
        <f t="shared" si="12"/>
        <v>0</v>
      </c>
      <c r="T31" s="15">
        <f t="shared" si="13"/>
        <v>0</v>
      </c>
      <c r="U31" s="15"/>
      <c r="V31" s="15"/>
      <c r="W31" s="15"/>
      <c r="X31" s="15"/>
    </row>
    <row r="32" spans="1:24" x14ac:dyDescent="0.2">
      <c r="A32" s="49">
        <v>2</v>
      </c>
      <c r="B32" s="19" t="s">
        <v>9</v>
      </c>
      <c r="C32" s="48" t="s">
        <v>57</v>
      </c>
      <c r="D32" s="49">
        <v>5</v>
      </c>
      <c r="E32" s="21" t="s">
        <v>30</v>
      </c>
      <c r="F32" s="21">
        <f t="shared" si="1"/>
        <v>0</v>
      </c>
      <c r="G32" s="50">
        <f t="shared" si="2"/>
        <v>0</v>
      </c>
      <c r="H32" s="50">
        <f t="shared" si="3"/>
        <v>0</v>
      </c>
      <c r="I32" s="50">
        <f t="shared" si="4"/>
        <v>0</v>
      </c>
      <c r="J32" s="50">
        <f t="shared" si="5"/>
        <v>0</v>
      </c>
      <c r="K32" s="50">
        <f t="shared" si="6"/>
        <v>0</v>
      </c>
      <c r="L32" s="50">
        <f t="shared" si="7"/>
        <v>0</v>
      </c>
      <c r="M32" s="50">
        <f t="shared" si="8"/>
        <v>0</v>
      </c>
      <c r="N32" s="50">
        <f t="shared" si="9"/>
        <v>0</v>
      </c>
      <c r="O32" s="50">
        <f t="shared" si="10"/>
        <v>0</v>
      </c>
      <c r="P32" s="21">
        <v>2</v>
      </c>
      <c r="Q32" s="15">
        <f t="shared" si="14"/>
        <v>0</v>
      </c>
      <c r="R32" s="15">
        <f t="shared" si="11"/>
        <v>0</v>
      </c>
      <c r="S32" s="15">
        <f t="shared" si="12"/>
        <v>0</v>
      </c>
      <c r="T32" s="15">
        <f t="shared" si="13"/>
        <v>0</v>
      </c>
      <c r="U32" s="15"/>
      <c r="V32" s="15"/>
      <c r="W32" s="15"/>
      <c r="X32" s="15"/>
    </row>
    <row r="33" spans="1:24" x14ac:dyDescent="0.2">
      <c r="A33" s="49">
        <v>2</v>
      </c>
      <c r="B33" s="19" t="s">
        <v>7</v>
      </c>
      <c r="C33" s="19" t="s">
        <v>58</v>
      </c>
      <c r="D33" s="49">
        <v>5</v>
      </c>
      <c r="E33" s="21" t="s">
        <v>30</v>
      </c>
      <c r="F33" s="21">
        <f t="shared" si="1"/>
        <v>0</v>
      </c>
      <c r="G33" s="50">
        <f t="shared" si="2"/>
        <v>0</v>
      </c>
      <c r="H33" s="50">
        <f t="shared" si="3"/>
        <v>0</v>
      </c>
      <c r="I33" s="50">
        <f t="shared" si="4"/>
        <v>0</v>
      </c>
      <c r="J33" s="50">
        <f t="shared" si="5"/>
        <v>0</v>
      </c>
      <c r="K33" s="50">
        <f t="shared" si="6"/>
        <v>0</v>
      </c>
      <c r="L33" s="50">
        <f t="shared" si="7"/>
        <v>0</v>
      </c>
      <c r="M33" s="50">
        <f t="shared" si="8"/>
        <v>0</v>
      </c>
      <c r="N33" s="50">
        <f t="shared" si="9"/>
        <v>0</v>
      </c>
      <c r="O33" s="50">
        <f t="shared" si="10"/>
        <v>0</v>
      </c>
      <c r="P33" s="21">
        <v>2</v>
      </c>
      <c r="Q33" s="15">
        <f t="shared" si="14"/>
        <v>0</v>
      </c>
      <c r="R33" s="15">
        <f t="shared" si="11"/>
        <v>0</v>
      </c>
      <c r="S33" s="15">
        <f t="shared" si="12"/>
        <v>0</v>
      </c>
      <c r="T33" s="15">
        <f t="shared" si="13"/>
        <v>0</v>
      </c>
      <c r="U33" s="15"/>
      <c r="V33" s="15"/>
      <c r="W33" s="15"/>
      <c r="X33" s="15"/>
    </row>
    <row r="34" spans="1:24" x14ac:dyDescent="0.2">
      <c r="A34" s="49">
        <v>2</v>
      </c>
      <c r="B34" s="19" t="s">
        <v>7</v>
      </c>
      <c r="C34" s="19" t="s">
        <v>59</v>
      </c>
      <c r="D34" s="49">
        <v>5</v>
      </c>
      <c r="E34" s="21" t="s">
        <v>30</v>
      </c>
      <c r="F34" s="21">
        <f t="shared" si="1"/>
        <v>0</v>
      </c>
      <c r="G34" s="50">
        <f t="shared" si="2"/>
        <v>0</v>
      </c>
      <c r="H34" s="50">
        <f t="shared" si="3"/>
        <v>0</v>
      </c>
      <c r="I34" s="50">
        <f t="shared" si="4"/>
        <v>0</v>
      </c>
      <c r="J34" s="50">
        <f t="shared" si="5"/>
        <v>0</v>
      </c>
      <c r="K34" s="50">
        <f t="shared" si="6"/>
        <v>0</v>
      </c>
      <c r="L34" s="50">
        <f t="shared" si="7"/>
        <v>0</v>
      </c>
      <c r="M34" s="50">
        <f t="shared" si="8"/>
        <v>0</v>
      </c>
      <c r="N34" s="50">
        <f t="shared" si="9"/>
        <v>0</v>
      </c>
      <c r="O34" s="50">
        <f t="shared" si="10"/>
        <v>0</v>
      </c>
      <c r="P34" s="21">
        <v>2</v>
      </c>
      <c r="Q34" s="15">
        <f t="shared" si="14"/>
        <v>0</v>
      </c>
      <c r="R34" s="15">
        <f t="shared" si="11"/>
        <v>0</v>
      </c>
      <c r="S34" s="15">
        <f t="shared" si="12"/>
        <v>0</v>
      </c>
      <c r="T34" s="15">
        <f t="shared" si="13"/>
        <v>0</v>
      </c>
      <c r="U34" s="15"/>
      <c r="V34" s="15"/>
      <c r="W34" s="15"/>
      <c r="X34" s="15"/>
    </row>
    <row r="35" spans="1:24" x14ac:dyDescent="0.2">
      <c r="A35" s="49">
        <v>2</v>
      </c>
      <c r="B35" s="19" t="s">
        <v>12</v>
      </c>
      <c r="C35" s="35" t="s">
        <v>60</v>
      </c>
      <c r="D35" s="49">
        <v>5</v>
      </c>
      <c r="E35" s="21" t="s">
        <v>30</v>
      </c>
      <c r="F35" s="21">
        <f t="shared" si="1"/>
        <v>0</v>
      </c>
      <c r="G35" s="50">
        <f t="shared" si="2"/>
        <v>0</v>
      </c>
      <c r="H35" s="50">
        <f t="shared" si="3"/>
        <v>0</v>
      </c>
      <c r="I35" s="50">
        <f t="shared" si="4"/>
        <v>0</v>
      </c>
      <c r="J35" s="50">
        <f t="shared" si="5"/>
        <v>0</v>
      </c>
      <c r="K35" s="50">
        <f t="shared" si="6"/>
        <v>0</v>
      </c>
      <c r="L35" s="50">
        <f t="shared" si="7"/>
        <v>0</v>
      </c>
      <c r="M35" s="50">
        <f t="shared" si="8"/>
        <v>0</v>
      </c>
      <c r="N35" s="50">
        <f t="shared" si="9"/>
        <v>0</v>
      </c>
      <c r="O35" s="50">
        <f t="shared" si="10"/>
        <v>0</v>
      </c>
      <c r="P35" s="21">
        <v>2</v>
      </c>
      <c r="Q35" s="15">
        <f t="shared" si="14"/>
        <v>0</v>
      </c>
      <c r="R35" s="15">
        <f t="shared" si="11"/>
        <v>0</v>
      </c>
      <c r="S35" s="15">
        <f t="shared" si="12"/>
        <v>0</v>
      </c>
      <c r="T35" s="15">
        <f t="shared" si="13"/>
        <v>0</v>
      </c>
      <c r="U35" s="15"/>
      <c r="V35" s="15"/>
      <c r="W35" s="15"/>
      <c r="X35" s="15"/>
    </row>
    <row r="36" spans="1:24" ht="18" x14ac:dyDescent="0.25">
      <c r="A36" s="19"/>
      <c r="B36" s="19"/>
      <c r="C36" s="41" t="s">
        <v>61</v>
      </c>
      <c r="D36" s="19"/>
      <c r="E36" s="3"/>
      <c r="F36" s="3">
        <f t="shared" si="1"/>
        <v>0</v>
      </c>
      <c r="G36" s="15">
        <f t="shared" si="2"/>
        <v>0</v>
      </c>
      <c r="H36" s="15">
        <f t="shared" si="3"/>
        <v>0</v>
      </c>
      <c r="I36" s="15">
        <f t="shared" si="4"/>
        <v>0</v>
      </c>
      <c r="J36" s="15">
        <f t="shared" si="5"/>
        <v>0</v>
      </c>
      <c r="K36" s="15">
        <f t="shared" si="6"/>
        <v>0</v>
      </c>
      <c r="L36" s="15">
        <f t="shared" si="7"/>
        <v>0</v>
      </c>
      <c r="M36" s="15">
        <f t="shared" si="8"/>
        <v>0</v>
      </c>
      <c r="N36" s="15">
        <f t="shared" si="9"/>
        <v>0</v>
      </c>
      <c r="O36" s="15">
        <f t="shared" si="10"/>
        <v>0</v>
      </c>
      <c r="P36" s="3"/>
      <c r="Q36" s="15">
        <f t="shared" si="14"/>
        <v>0</v>
      </c>
      <c r="R36" s="15">
        <f t="shared" si="11"/>
        <v>0</v>
      </c>
      <c r="S36" s="15">
        <f t="shared" si="12"/>
        <v>0</v>
      </c>
      <c r="T36" s="15">
        <f t="shared" si="13"/>
        <v>0</v>
      </c>
      <c r="U36" s="15"/>
      <c r="W36" s="15"/>
      <c r="X36" s="15"/>
    </row>
    <row r="37" spans="1:24" x14ac:dyDescent="0.2">
      <c r="A37" s="19">
        <v>3</v>
      </c>
      <c r="B37" s="19" t="s">
        <v>9</v>
      </c>
      <c r="C37" s="48" t="s">
        <v>62</v>
      </c>
      <c r="D37" s="19">
        <v>5</v>
      </c>
      <c r="E37" s="3" t="s">
        <v>23</v>
      </c>
      <c r="F37" s="3">
        <f t="shared" si="1"/>
        <v>5</v>
      </c>
      <c r="G37" s="15">
        <f t="shared" si="2"/>
        <v>0</v>
      </c>
      <c r="H37" s="15">
        <f t="shared" si="3"/>
        <v>0</v>
      </c>
      <c r="I37" s="15">
        <f t="shared" si="4"/>
        <v>0</v>
      </c>
      <c r="J37" s="15">
        <f t="shared" si="5"/>
        <v>5</v>
      </c>
      <c r="K37" s="15">
        <f t="shared" si="6"/>
        <v>0</v>
      </c>
      <c r="L37" s="15">
        <f t="shared" si="7"/>
        <v>0</v>
      </c>
      <c r="M37" s="15">
        <f t="shared" si="8"/>
        <v>0</v>
      </c>
      <c r="N37" s="15">
        <f t="shared" si="9"/>
        <v>0</v>
      </c>
      <c r="O37" s="15">
        <f t="shared" si="10"/>
        <v>0</v>
      </c>
      <c r="P37" s="21">
        <v>3</v>
      </c>
      <c r="Q37" s="15">
        <f t="shared" si="14"/>
        <v>0</v>
      </c>
      <c r="R37" s="15">
        <f t="shared" si="11"/>
        <v>0</v>
      </c>
      <c r="S37" s="15">
        <f t="shared" si="12"/>
        <v>5</v>
      </c>
      <c r="T37" s="15">
        <f t="shared" si="13"/>
        <v>0</v>
      </c>
      <c r="U37" s="15"/>
      <c r="W37" s="15"/>
      <c r="X37" s="15"/>
    </row>
    <row r="38" spans="1:24" x14ac:dyDescent="0.2">
      <c r="A38" s="19">
        <v>3</v>
      </c>
      <c r="B38" s="19" t="s">
        <v>12</v>
      </c>
      <c r="C38" s="35" t="s">
        <v>63</v>
      </c>
      <c r="D38" s="19">
        <v>5</v>
      </c>
      <c r="E38" s="3" t="s">
        <v>23</v>
      </c>
      <c r="F38" s="3">
        <f t="shared" si="1"/>
        <v>5</v>
      </c>
      <c r="G38" s="15">
        <f t="shared" si="2"/>
        <v>0</v>
      </c>
      <c r="H38" s="15">
        <f t="shared" si="3"/>
        <v>0</v>
      </c>
      <c r="I38" s="15">
        <f t="shared" si="4"/>
        <v>0</v>
      </c>
      <c r="J38" s="15">
        <f t="shared" si="5"/>
        <v>0</v>
      </c>
      <c r="K38" s="15">
        <f t="shared" si="6"/>
        <v>0</v>
      </c>
      <c r="L38" s="15">
        <f t="shared" si="7"/>
        <v>0</v>
      </c>
      <c r="M38" s="15">
        <f t="shared" si="8"/>
        <v>5</v>
      </c>
      <c r="N38" s="15">
        <f t="shared" si="9"/>
        <v>0</v>
      </c>
      <c r="O38" s="15">
        <f t="shared" si="10"/>
        <v>0</v>
      </c>
      <c r="P38" s="21">
        <v>3</v>
      </c>
      <c r="Q38" s="15">
        <f t="shared" si="14"/>
        <v>0</v>
      </c>
      <c r="R38" s="15">
        <f t="shared" si="11"/>
        <v>0</v>
      </c>
      <c r="S38" s="15">
        <f t="shared" si="12"/>
        <v>5</v>
      </c>
      <c r="T38" s="15">
        <f t="shared" si="13"/>
        <v>0</v>
      </c>
      <c r="U38" s="15"/>
      <c r="W38" s="15"/>
      <c r="X38" s="15"/>
    </row>
    <row r="39" spans="1:24" x14ac:dyDescent="0.2">
      <c r="A39" s="19">
        <v>3</v>
      </c>
      <c r="B39" s="19" t="s">
        <v>6</v>
      </c>
      <c r="C39" s="20" t="s">
        <v>64</v>
      </c>
      <c r="D39" s="19">
        <v>5</v>
      </c>
      <c r="E39" s="3" t="s">
        <v>23</v>
      </c>
      <c r="F39" s="3">
        <f t="shared" si="1"/>
        <v>5</v>
      </c>
      <c r="G39" s="15">
        <f t="shared" si="2"/>
        <v>5</v>
      </c>
      <c r="H39" s="15">
        <f t="shared" si="3"/>
        <v>0</v>
      </c>
      <c r="I39" s="15">
        <f t="shared" si="4"/>
        <v>0</v>
      </c>
      <c r="J39" s="15">
        <f t="shared" si="5"/>
        <v>0</v>
      </c>
      <c r="K39" s="15">
        <f t="shared" si="6"/>
        <v>0</v>
      </c>
      <c r="L39" s="15">
        <f t="shared" si="7"/>
        <v>0</v>
      </c>
      <c r="M39" s="15">
        <f t="shared" si="8"/>
        <v>0</v>
      </c>
      <c r="N39" s="15">
        <f t="shared" si="9"/>
        <v>0</v>
      </c>
      <c r="O39" s="15">
        <f t="shared" si="10"/>
        <v>0</v>
      </c>
      <c r="P39" s="21">
        <v>3</v>
      </c>
      <c r="Q39" s="15">
        <f t="shared" si="14"/>
        <v>0</v>
      </c>
      <c r="R39" s="15">
        <f t="shared" si="11"/>
        <v>0</v>
      </c>
      <c r="S39" s="15">
        <f t="shared" si="12"/>
        <v>5</v>
      </c>
      <c r="T39" s="15">
        <f t="shared" si="13"/>
        <v>0</v>
      </c>
      <c r="U39" s="15"/>
      <c r="W39" s="15"/>
      <c r="X39" s="15"/>
    </row>
    <row r="40" spans="1:24" ht="18" x14ac:dyDescent="0.25">
      <c r="A40" s="19"/>
      <c r="B40" s="19"/>
      <c r="C40" s="41" t="s">
        <v>65</v>
      </c>
      <c r="D40" s="19"/>
      <c r="E40" s="3"/>
      <c r="F40" s="3">
        <f t="shared" si="1"/>
        <v>0</v>
      </c>
      <c r="G40" s="15">
        <f t="shared" si="2"/>
        <v>0</v>
      </c>
      <c r="H40" s="15">
        <f t="shared" si="3"/>
        <v>0</v>
      </c>
      <c r="I40" s="15">
        <f t="shared" si="4"/>
        <v>0</v>
      </c>
      <c r="J40" s="15">
        <f t="shared" si="5"/>
        <v>0</v>
      </c>
      <c r="K40" s="15">
        <f t="shared" si="6"/>
        <v>0</v>
      </c>
      <c r="L40" s="15">
        <f t="shared" si="7"/>
        <v>0</v>
      </c>
      <c r="M40" s="15">
        <f t="shared" si="8"/>
        <v>0</v>
      </c>
      <c r="N40" s="15">
        <f t="shared" si="9"/>
        <v>0</v>
      </c>
      <c r="O40" s="15">
        <f t="shared" si="10"/>
        <v>0</v>
      </c>
      <c r="P40" s="3"/>
      <c r="Q40" s="15">
        <f t="shared" si="14"/>
        <v>0</v>
      </c>
      <c r="R40" s="15">
        <f t="shared" si="11"/>
        <v>0</v>
      </c>
      <c r="S40" s="15">
        <f t="shared" si="12"/>
        <v>0</v>
      </c>
      <c r="T40" s="15">
        <f t="shared" si="13"/>
        <v>0</v>
      </c>
      <c r="U40" s="15"/>
      <c r="W40" s="15"/>
      <c r="X40" s="15"/>
    </row>
    <row r="41" spans="1:24" x14ac:dyDescent="0.2">
      <c r="A41" s="19">
        <v>3</v>
      </c>
      <c r="B41" s="19" t="s">
        <v>6</v>
      </c>
      <c r="C41" s="20" t="s">
        <v>66</v>
      </c>
      <c r="D41" s="19">
        <v>5</v>
      </c>
      <c r="E41" s="21" t="s">
        <v>30</v>
      </c>
      <c r="F41" s="21">
        <f t="shared" si="1"/>
        <v>0</v>
      </c>
      <c r="G41" s="50">
        <f t="shared" si="2"/>
        <v>0</v>
      </c>
      <c r="H41" s="50">
        <f t="shared" si="3"/>
        <v>0</v>
      </c>
      <c r="I41" s="50">
        <f t="shared" si="4"/>
        <v>0</v>
      </c>
      <c r="J41" s="50">
        <f t="shared" si="5"/>
        <v>0</v>
      </c>
      <c r="K41" s="50">
        <f t="shared" si="6"/>
        <v>0</v>
      </c>
      <c r="L41" s="50">
        <f t="shared" si="7"/>
        <v>0</v>
      </c>
      <c r="M41" s="50">
        <f t="shared" si="8"/>
        <v>0</v>
      </c>
      <c r="N41" s="50">
        <f t="shared" si="9"/>
        <v>0</v>
      </c>
      <c r="O41" s="50">
        <f t="shared" si="10"/>
        <v>0</v>
      </c>
      <c r="P41" s="21">
        <v>3</v>
      </c>
      <c r="Q41" s="15">
        <f t="shared" si="14"/>
        <v>0</v>
      </c>
      <c r="R41" s="15">
        <f t="shared" si="11"/>
        <v>0</v>
      </c>
      <c r="S41" s="15">
        <f t="shared" si="12"/>
        <v>0</v>
      </c>
      <c r="T41" s="15">
        <f t="shared" si="13"/>
        <v>0</v>
      </c>
      <c r="U41" s="15"/>
      <c r="W41" s="15"/>
      <c r="X41" s="15"/>
    </row>
    <row r="42" spans="1:24" x14ac:dyDescent="0.2">
      <c r="A42" s="19">
        <v>3</v>
      </c>
      <c r="B42" s="19" t="s">
        <v>9</v>
      </c>
      <c r="C42" s="48" t="s">
        <v>67</v>
      </c>
      <c r="D42" s="19">
        <v>4</v>
      </c>
      <c r="E42" s="21" t="s">
        <v>30</v>
      </c>
      <c r="F42" s="21">
        <f t="shared" si="1"/>
        <v>0</v>
      </c>
      <c r="G42" s="50">
        <f t="shared" si="2"/>
        <v>0</v>
      </c>
      <c r="H42" s="50">
        <f t="shared" si="3"/>
        <v>0</v>
      </c>
      <c r="I42" s="50">
        <f t="shared" si="4"/>
        <v>0</v>
      </c>
      <c r="J42" s="50">
        <f t="shared" si="5"/>
        <v>0</v>
      </c>
      <c r="K42" s="50">
        <f t="shared" si="6"/>
        <v>0</v>
      </c>
      <c r="L42" s="50">
        <f t="shared" si="7"/>
        <v>0</v>
      </c>
      <c r="M42" s="50">
        <f t="shared" si="8"/>
        <v>0</v>
      </c>
      <c r="N42" s="50">
        <f t="shared" si="9"/>
        <v>0</v>
      </c>
      <c r="O42" s="50">
        <f t="shared" si="10"/>
        <v>0</v>
      </c>
      <c r="P42" s="21">
        <v>3</v>
      </c>
      <c r="Q42" s="15">
        <f t="shared" si="14"/>
        <v>0</v>
      </c>
      <c r="R42" s="15">
        <f t="shared" si="11"/>
        <v>0</v>
      </c>
      <c r="S42" s="15">
        <f t="shared" si="12"/>
        <v>0</v>
      </c>
      <c r="T42" s="15">
        <f t="shared" si="13"/>
        <v>0</v>
      </c>
      <c r="U42" s="15"/>
      <c r="W42" s="15"/>
      <c r="X42" s="15"/>
    </row>
    <row r="43" spans="1:24" ht="15" x14ac:dyDescent="0.25">
      <c r="A43" s="19">
        <v>3</v>
      </c>
      <c r="B43" s="19" t="s">
        <v>13</v>
      </c>
      <c r="C43" s="47" t="s">
        <v>68</v>
      </c>
      <c r="D43" s="19">
        <v>4</v>
      </c>
      <c r="E43" s="21" t="s">
        <v>30</v>
      </c>
      <c r="F43" s="21">
        <f t="shared" si="1"/>
        <v>0</v>
      </c>
      <c r="G43" s="50">
        <f t="shared" si="2"/>
        <v>0</v>
      </c>
      <c r="H43" s="50">
        <f t="shared" si="3"/>
        <v>0</v>
      </c>
      <c r="I43" s="50">
        <f t="shared" si="4"/>
        <v>0</v>
      </c>
      <c r="J43" s="50">
        <f t="shared" si="5"/>
        <v>0</v>
      </c>
      <c r="K43" s="50">
        <f t="shared" si="6"/>
        <v>0</v>
      </c>
      <c r="L43" s="50">
        <f t="shared" si="7"/>
        <v>0</v>
      </c>
      <c r="M43" s="50">
        <f t="shared" si="8"/>
        <v>0</v>
      </c>
      <c r="N43" s="50">
        <f t="shared" si="9"/>
        <v>0</v>
      </c>
      <c r="O43" s="50">
        <f t="shared" si="10"/>
        <v>0</v>
      </c>
      <c r="P43" s="21">
        <v>3</v>
      </c>
      <c r="Q43" s="15">
        <f t="shared" si="14"/>
        <v>0</v>
      </c>
      <c r="R43" s="15">
        <f t="shared" si="11"/>
        <v>0</v>
      </c>
      <c r="S43" s="15">
        <f t="shared" si="12"/>
        <v>0</v>
      </c>
      <c r="T43" s="15">
        <f t="shared" si="13"/>
        <v>0</v>
      </c>
      <c r="U43" s="15"/>
      <c r="V43" s="51"/>
      <c r="W43" s="15"/>
      <c r="X43" s="15"/>
    </row>
    <row r="44" spans="1:24" x14ac:dyDescent="0.2">
      <c r="A44" s="19">
        <v>3</v>
      </c>
      <c r="B44" s="19" t="s">
        <v>8</v>
      </c>
      <c r="C44" s="44" t="s">
        <v>69</v>
      </c>
      <c r="D44" s="19">
        <v>5</v>
      </c>
      <c r="E44" s="21" t="s">
        <v>30</v>
      </c>
      <c r="F44" s="21">
        <f t="shared" si="1"/>
        <v>0</v>
      </c>
      <c r="G44" s="50">
        <f t="shared" si="2"/>
        <v>0</v>
      </c>
      <c r="H44" s="50">
        <f t="shared" si="3"/>
        <v>0</v>
      </c>
      <c r="I44" s="50">
        <f t="shared" si="4"/>
        <v>0</v>
      </c>
      <c r="J44" s="50">
        <f t="shared" si="5"/>
        <v>0</v>
      </c>
      <c r="K44" s="50">
        <f t="shared" si="6"/>
        <v>0</v>
      </c>
      <c r="L44" s="50">
        <f t="shared" si="7"/>
        <v>0</v>
      </c>
      <c r="M44" s="50">
        <f t="shared" si="8"/>
        <v>0</v>
      </c>
      <c r="N44" s="50">
        <f t="shared" si="9"/>
        <v>0</v>
      </c>
      <c r="O44" s="50">
        <f t="shared" si="10"/>
        <v>0</v>
      </c>
      <c r="P44" s="21">
        <v>3</v>
      </c>
      <c r="Q44" s="15">
        <f t="shared" si="14"/>
        <v>0</v>
      </c>
      <c r="R44" s="15">
        <f t="shared" si="11"/>
        <v>0</v>
      </c>
      <c r="S44" s="15">
        <f t="shared" si="12"/>
        <v>0</v>
      </c>
      <c r="T44" s="15">
        <f t="shared" si="13"/>
        <v>0</v>
      </c>
      <c r="U44" s="15"/>
      <c r="V44" s="15"/>
      <c r="W44" s="15"/>
      <c r="X44" s="15"/>
    </row>
    <row r="45" spans="1:24" x14ac:dyDescent="0.2">
      <c r="A45" s="19">
        <v>3</v>
      </c>
      <c r="B45" s="19" t="s">
        <v>6</v>
      </c>
      <c r="C45" s="20" t="s">
        <v>70</v>
      </c>
      <c r="D45" s="19">
        <v>5</v>
      </c>
      <c r="E45" s="21" t="s">
        <v>30</v>
      </c>
      <c r="F45" s="21">
        <f t="shared" si="1"/>
        <v>0</v>
      </c>
      <c r="G45" s="50">
        <f t="shared" si="2"/>
        <v>0</v>
      </c>
      <c r="H45" s="50">
        <f t="shared" si="3"/>
        <v>0</v>
      </c>
      <c r="I45" s="50">
        <f t="shared" si="4"/>
        <v>0</v>
      </c>
      <c r="J45" s="50">
        <f t="shared" si="5"/>
        <v>0</v>
      </c>
      <c r="K45" s="50">
        <f t="shared" si="6"/>
        <v>0</v>
      </c>
      <c r="L45" s="50">
        <f t="shared" si="7"/>
        <v>0</v>
      </c>
      <c r="M45" s="50">
        <f t="shared" si="8"/>
        <v>0</v>
      </c>
      <c r="N45" s="50">
        <f t="shared" si="9"/>
        <v>0</v>
      </c>
      <c r="O45" s="50">
        <f t="shared" si="10"/>
        <v>0</v>
      </c>
      <c r="P45" s="21">
        <v>3</v>
      </c>
      <c r="Q45" s="15">
        <f t="shared" si="14"/>
        <v>0</v>
      </c>
      <c r="R45" s="15">
        <f t="shared" si="11"/>
        <v>0</v>
      </c>
      <c r="S45" s="15">
        <f t="shared" si="12"/>
        <v>0</v>
      </c>
      <c r="T45" s="15">
        <f t="shared" si="13"/>
        <v>0</v>
      </c>
      <c r="U45" s="15"/>
      <c r="V45" s="15"/>
      <c r="W45" s="15"/>
      <c r="X45" s="15"/>
    </row>
    <row r="46" spans="1:24" x14ac:dyDescent="0.2">
      <c r="A46" s="19">
        <v>3</v>
      </c>
      <c r="B46" s="19" t="s">
        <v>6</v>
      </c>
      <c r="C46" s="20" t="s">
        <v>71</v>
      </c>
      <c r="D46" s="19">
        <v>5</v>
      </c>
      <c r="E46" s="21" t="s">
        <v>30</v>
      </c>
      <c r="F46" s="21">
        <f t="shared" si="1"/>
        <v>0</v>
      </c>
      <c r="G46" s="50">
        <f t="shared" si="2"/>
        <v>0</v>
      </c>
      <c r="H46" s="50">
        <f t="shared" si="3"/>
        <v>0</v>
      </c>
      <c r="I46" s="50">
        <f t="shared" si="4"/>
        <v>0</v>
      </c>
      <c r="J46" s="50">
        <f t="shared" si="5"/>
        <v>0</v>
      </c>
      <c r="K46" s="50">
        <f t="shared" si="6"/>
        <v>0</v>
      </c>
      <c r="L46" s="50">
        <f t="shared" si="7"/>
        <v>0</v>
      </c>
      <c r="M46" s="50">
        <f t="shared" si="8"/>
        <v>0</v>
      </c>
      <c r="N46" s="50">
        <f t="shared" si="9"/>
        <v>0</v>
      </c>
      <c r="O46" s="50">
        <f t="shared" si="10"/>
        <v>0</v>
      </c>
      <c r="P46" s="21">
        <v>3</v>
      </c>
      <c r="Q46" s="15">
        <f t="shared" si="14"/>
        <v>0</v>
      </c>
      <c r="R46" s="15">
        <f t="shared" si="11"/>
        <v>0</v>
      </c>
      <c r="S46" s="15">
        <f t="shared" si="12"/>
        <v>0</v>
      </c>
      <c r="T46" s="15">
        <f t="shared" si="13"/>
        <v>0</v>
      </c>
      <c r="U46" s="15"/>
      <c r="V46" s="15"/>
      <c r="W46" s="15"/>
      <c r="X46" s="15"/>
    </row>
    <row r="47" spans="1:24" x14ac:dyDescent="0.2">
      <c r="A47" s="19">
        <v>3</v>
      </c>
      <c r="B47" s="19" t="s">
        <v>9</v>
      </c>
      <c r="C47" s="48" t="s">
        <v>72</v>
      </c>
      <c r="D47" s="19">
        <v>4</v>
      </c>
      <c r="E47" s="21" t="s">
        <v>30</v>
      </c>
      <c r="F47" s="21">
        <f t="shared" si="1"/>
        <v>0</v>
      </c>
      <c r="G47" s="50">
        <f t="shared" si="2"/>
        <v>0</v>
      </c>
      <c r="H47" s="50">
        <f t="shared" si="3"/>
        <v>0</v>
      </c>
      <c r="I47" s="50">
        <f t="shared" si="4"/>
        <v>0</v>
      </c>
      <c r="J47" s="50">
        <f t="shared" si="5"/>
        <v>0</v>
      </c>
      <c r="K47" s="50">
        <f t="shared" si="6"/>
        <v>0</v>
      </c>
      <c r="L47" s="50">
        <f t="shared" si="7"/>
        <v>0</v>
      </c>
      <c r="M47" s="50">
        <f t="shared" si="8"/>
        <v>0</v>
      </c>
      <c r="N47" s="50">
        <f t="shared" si="9"/>
        <v>0</v>
      </c>
      <c r="O47" s="50">
        <f t="shared" si="10"/>
        <v>0</v>
      </c>
      <c r="P47" s="21">
        <v>3</v>
      </c>
      <c r="Q47" s="15">
        <f t="shared" si="14"/>
        <v>0</v>
      </c>
      <c r="R47" s="15">
        <f t="shared" si="11"/>
        <v>0</v>
      </c>
      <c r="S47" s="15">
        <f t="shared" si="12"/>
        <v>0</v>
      </c>
      <c r="T47" s="15">
        <f t="shared" si="13"/>
        <v>0</v>
      </c>
      <c r="U47" s="15"/>
      <c r="V47" s="15"/>
      <c r="W47" s="15"/>
      <c r="X47" s="15"/>
    </row>
    <row r="48" spans="1:24" x14ac:dyDescent="0.2">
      <c r="A48" s="19">
        <v>3</v>
      </c>
      <c r="B48" s="19" t="s">
        <v>6</v>
      </c>
      <c r="C48" s="20" t="s">
        <v>73</v>
      </c>
      <c r="D48" s="19">
        <v>4</v>
      </c>
      <c r="E48" s="21" t="s">
        <v>30</v>
      </c>
      <c r="F48" s="21">
        <f t="shared" si="1"/>
        <v>0</v>
      </c>
      <c r="G48" s="50">
        <f t="shared" si="2"/>
        <v>0</v>
      </c>
      <c r="H48" s="50">
        <f t="shared" si="3"/>
        <v>0</v>
      </c>
      <c r="I48" s="50">
        <f t="shared" si="4"/>
        <v>0</v>
      </c>
      <c r="J48" s="50">
        <f t="shared" si="5"/>
        <v>0</v>
      </c>
      <c r="K48" s="50">
        <f t="shared" si="6"/>
        <v>0</v>
      </c>
      <c r="L48" s="50">
        <f t="shared" si="7"/>
        <v>0</v>
      </c>
      <c r="M48" s="50">
        <f t="shared" si="8"/>
        <v>0</v>
      </c>
      <c r="N48" s="50">
        <f t="shared" si="9"/>
        <v>0</v>
      </c>
      <c r="O48" s="50">
        <f t="shared" si="10"/>
        <v>0</v>
      </c>
      <c r="P48" s="21">
        <v>3</v>
      </c>
      <c r="Q48" s="15">
        <f t="shared" si="14"/>
        <v>0</v>
      </c>
      <c r="R48" s="15">
        <f t="shared" si="11"/>
        <v>0</v>
      </c>
      <c r="S48" s="15">
        <f t="shared" si="12"/>
        <v>0</v>
      </c>
      <c r="T48" s="15">
        <f t="shared" si="13"/>
        <v>0</v>
      </c>
      <c r="U48" s="15"/>
      <c r="W48" s="15"/>
      <c r="X48" s="15"/>
    </row>
    <row r="49" spans="1:36" ht="15" x14ac:dyDescent="0.25">
      <c r="A49" s="19">
        <v>3</v>
      </c>
      <c r="B49" s="19" t="s">
        <v>10</v>
      </c>
      <c r="C49" s="42" t="s">
        <v>55</v>
      </c>
      <c r="D49" s="19">
        <v>3</v>
      </c>
      <c r="E49" s="21" t="s">
        <v>30</v>
      </c>
      <c r="F49" s="21">
        <f t="shared" si="1"/>
        <v>0</v>
      </c>
      <c r="G49" s="50">
        <f t="shared" si="2"/>
        <v>0</v>
      </c>
      <c r="H49" s="50">
        <f t="shared" si="3"/>
        <v>0</v>
      </c>
      <c r="I49" s="50">
        <f t="shared" si="4"/>
        <v>0</v>
      </c>
      <c r="J49" s="50">
        <f t="shared" si="5"/>
        <v>0</v>
      </c>
      <c r="K49" s="50">
        <f t="shared" si="6"/>
        <v>0</v>
      </c>
      <c r="L49" s="50">
        <f t="shared" si="7"/>
        <v>0</v>
      </c>
      <c r="M49" s="50">
        <f t="shared" si="8"/>
        <v>0</v>
      </c>
      <c r="N49" s="50">
        <f t="shared" si="9"/>
        <v>0</v>
      </c>
      <c r="O49" s="50">
        <f t="shared" si="10"/>
        <v>0</v>
      </c>
      <c r="P49" s="21">
        <v>3</v>
      </c>
      <c r="Q49" s="15">
        <f t="shared" si="14"/>
        <v>0</v>
      </c>
      <c r="R49" s="15">
        <f t="shared" si="11"/>
        <v>0</v>
      </c>
      <c r="S49" s="15">
        <f t="shared" si="12"/>
        <v>0</v>
      </c>
      <c r="T49" s="15">
        <f t="shared" si="13"/>
        <v>0</v>
      </c>
      <c r="U49"/>
      <c r="W49" s="15"/>
      <c r="X49" s="15"/>
    </row>
    <row r="50" spans="1:36" ht="18" x14ac:dyDescent="0.25">
      <c r="A50" s="19"/>
      <c r="B50" s="19"/>
      <c r="C50" s="41" t="s">
        <v>74</v>
      </c>
      <c r="D50" s="19"/>
      <c r="E50" s="3"/>
      <c r="F50" s="3">
        <f t="shared" si="1"/>
        <v>0</v>
      </c>
      <c r="G50" s="15">
        <f t="shared" si="2"/>
        <v>0</v>
      </c>
      <c r="H50" s="15">
        <f t="shared" si="3"/>
        <v>0</v>
      </c>
      <c r="I50" s="15">
        <f t="shared" si="4"/>
        <v>0</v>
      </c>
      <c r="J50" s="15">
        <f t="shared" si="5"/>
        <v>0</v>
      </c>
      <c r="K50" s="15">
        <f t="shared" si="6"/>
        <v>0</v>
      </c>
      <c r="L50" s="15">
        <f t="shared" si="7"/>
        <v>0</v>
      </c>
      <c r="M50" s="15">
        <f t="shared" si="8"/>
        <v>0</v>
      </c>
      <c r="N50" s="15">
        <f t="shared" si="9"/>
        <v>0</v>
      </c>
      <c r="O50" s="15">
        <f t="shared" si="10"/>
        <v>0</v>
      </c>
      <c r="P50" s="3"/>
      <c r="Q50" s="15">
        <f t="shared" si="14"/>
        <v>0</v>
      </c>
      <c r="R50" s="15">
        <f t="shared" si="11"/>
        <v>0</v>
      </c>
      <c r="S50" s="15">
        <f t="shared" si="12"/>
        <v>0</v>
      </c>
      <c r="T50" s="15">
        <f t="shared" si="13"/>
        <v>0</v>
      </c>
      <c r="U50"/>
      <c r="W50" s="15"/>
      <c r="X50" s="15"/>
    </row>
    <row r="51" spans="1:36" s="53" customFormat="1" ht="15" x14ac:dyDescent="0.25">
      <c r="A51" s="49">
        <v>4</v>
      </c>
      <c r="B51" s="19" t="s">
        <v>14</v>
      </c>
      <c r="C51" s="52" t="s">
        <v>75</v>
      </c>
      <c r="D51" s="49">
        <v>6</v>
      </c>
      <c r="E51" s="3" t="s">
        <v>23</v>
      </c>
      <c r="F51" s="3">
        <f t="shared" si="1"/>
        <v>6</v>
      </c>
      <c r="G51" s="15">
        <f t="shared" si="2"/>
        <v>0</v>
      </c>
      <c r="H51" s="15">
        <f t="shared" si="3"/>
        <v>0</v>
      </c>
      <c r="I51" s="15">
        <f t="shared" si="4"/>
        <v>0</v>
      </c>
      <c r="J51" s="15">
        <f t="shared" si="5"/>
        <v>0</v>
      </c>
      <c r="K51" s="15">
        <f t="shared" si="6"/>
        <v>0</v>
      </c>
      <c r="L51" s="15">
        <f t="shared" si="7"/>
        <v>0</v>
      </c>
      <c r="M51" s="15">
        <f t="shared" si="8"/>
        <v>0</v>
      </c>
      <c r="N51" s="15">
        <f t="shared" si="9"/>
        <v>0</v>
      </c>
      <c r="O51" s="15">
        <f t="shared" si="10"/>
        <v>6</v>
      </c>
      <c r="P51" s="3">
        <v>4</v>
      </c>
      <c r="Q51" s="15">
        <f t="shared" si="14"/>
        <v>0</v>
      </c>
      <c r="R51" s="15">
        <f t="shared" si="11"/>
        <v>0</v>
      </c>
      <c r="S51" s="15">
        <f t="shared" si="12"/>
        <v>0</v>
      </c>
      <c r="T51" s="15">
        <f t="shared" si="13"/>
        <v>6</v>
      </c>
      <c r="U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ht="15" x14ac:dyDescent="0.25">
      <c r="A52" s="49">
        <v>4</v>
      </c>
      <c r="B52" s="3" t="s">
        <v>14</v>
      </c>
      <c r="C52" s="52" t="s">
        <v>76</v>
      </c>
      <c r="D52" s="49">
        <v>30</v>
      </c>
      <c r="E52" s="3" t="s">
        <v>23</v>
      </c>
      <c r="F52" s="3">
        <f t="shared" si="1"/>
        <v>30</v>
      </c>
      <c r="G52" s="15">
        <f t="shared" si="2"/>
        <v>0</v>
      </c>
      <c r="H52" s="15">
        <f t="shared" si="3"/>
        <v>0</v>
      </c>
      <c r="I52" s="15">
        <f t="shared" si="4"/>
        <v>0</v>
      </c>
      <c r="J52" s="15">
        <f t="shared" si="5"/>
        <v>0</v>
      </c>
      <c r="K52" s="15">
        <f t="shared" si="6"/>
        <v>0</v>
      </c>
      <c r="L52" s="15">
        <f t="shared" si="7"/>
        <v>0</v>
      </c>
      <c r="M52" s="15">
        <f t="shared" si="8"/>
        <v>0</v>
      </c>
      <c r="N52" s="15">
        <f t="shared" si="9"/>
        <v>0</v>
      </c>
      <c r="O52" s="15">
        <f t="shared" si="10"/>
        <v>30</v>
      </c>
      <c r="P52" s="3">
        <v>4</v>
      </c>
      <c r="Q52" s="15">
        <f t="shared" si="14"/>
        <v>0</v>
      </c>
      <c r="R52" s="15">
        <f t="shared" si="11"/>
        <v>0</v>
      </c>
      <c r="S52" s="15">
        <f t="shared" si="12"/>
        <v>0</v>
      </c>
      <c r="T52" s="15">
        <f t="shared" si="13"/>
        <v>30</v>
      </c>
      <c r="U52"/>
      <c r="W52" s="15"/>
      <c r="X52" s="15"/>
    </row>
    <row r="53" spans="1:36" ht="15" x14ac:dyDescent="0.25">
      <c r="S53"/>
      <c r="T53"/>
      <c r="U53"/>
    </row>
    <row r="56" spans="1:36" ht="15" customHeight="1" x14ac:dyDescent="0.25">
      <c r="V56"/>
      <c r="W56"/>
      <c r="Y56"/>
      <c r="Z56"/>
      <c r="AA56"/>
      <c r="AB56"/>
      <c r="AC56"/>
      <c r="AD56"/>
      <c r="AE56"/>
    </row>
    <row r="57" spans="1:36" ht="15" x14ac:dyDescent="0.25">
      <c r="V57"/>
      <c r="W57"/>
      <c r="Y57"/>
      <c r="Z57"/>
      <c r="AA57"/>
      <c r="AB57"/>
      <c r="AC57"/>
      <c r="AD57"/>
      <c r="AE57"/>
    </row>
    <row r="58" spans="1:36" ht="15" customHeight="1" x14ac:dyDescent="0.25">
      <c r="V58"/>
      <c r="W58"/>
      <c r="X58"/>
      <c r="Y58"/>
      <c r="Z58"/>
      <c r="AA58"/>
      <c r="AB58"/>
      <c r="AC58"/>
      <c r="AD58"/>
      <c r="AE58"/>
    </row>
    <row r="59" spans="1:36" ht="15" x14ac:dyDescent="0.25">
      <c r="V59"/>
      <c r="W59"/>
      <c r="X59"/>
      <c r="Y59"/>
      <c r="Z59"/>
      <c r="AA59"/>
      <c r="AB59"/>
      <c r="AC59"/>
      <c r="AD59"/>
      <c r="AE59"/>
    </row>
    <row r="60" spans="1:36" ht="15" x14ac:dyDescent="0.25">
      <c r="V60"/>
      <c r="W60"/>
      <c r="X60"/>
      <c r="Y60"/>
      <c r="Z60"/>
      <c r="AA60"/>
      <c r="AB60"/>
      <c r="AC60"/>
      <c r="AD60"/>
      <c r="AE60"/>
    </row>
    <row r="61" spans="1:36" x14ac:dyDescent="0.2">
      <c r="G61" s="14" t="s">
        <v>23</v>
      </c>
    </row>
    <row r="62" spans="1:36" x14ac:dyDescent="0.2">
      <c r="G62" s="14" t="s">
        <v>30</v>
      </c>
    </row>
    <row r="63" spans="1:36" hidden="1" x14ac:dyDescent="0.2"/>
    <row r="64" spans="1:36" hidden="1" x14ac:dyDescent="0.2"/>
  </sheetData>
  <sheetProtection algorithmName="SHA-512" hashValue="XJm4UyMYpUp4ACkZ2uaMpIogs4N4B3tVFIfRlzta6PntrpRRwt5MDOh6Cro7CdhQPHMofy6Z3OujlKlqt2BQCQ==" saltValue="1TGmzrDyCX/VySUPGtzXPA==" spinCount="100000" sheet="1" objects="1" scenarios="1" selectLockedCells="1"/>
  <mergeCells count="3">
    <mergeCell ref="A2:E2"/>
    <mergeCell ref="W2:AE2"/>
    <mergeCell ref="A20:E20"/>
  </mergeCells>
  <dataValidations count="2">
    <dataValidation type="list" allowBlank="1" showInputMessage="1" showErrorMessage="1" sqref="E49" xr:uid="{FF334AAF-9587-4381-9C67-BDDD9AA531D7}">
      <formula1>$G$63:$G$64</formula1>
    </dataValidation>
    <dataValidation type="list" allowBlank="1" showInputMessage="1" showErrorMessage="1" sqref="E4:E19 E21:E48 E50:E52" xr:uid="{C0D4B285-CBBB-4B98-9CDC-A2618E2C0A6F}">
      <formula1>$G$61:$G$62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IPI 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 Pepelnik</dc:creator>
  <cp:lastModifiedBy>Karlo Pepelnik</cp:lastModifiedBy>
  <dcterms:created xsi:type="dcterms:W3CDTF">2024-06-25T07:38:46Z</dcterms:created>
  <dcterms:modified xsi:type="dcterms:W3CDTF">2024-06-25T08:08:39Z</dcterms:modified>
</cp:coreProperties>
</file>