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a\Desktop\VODITELJICA RAČUNOVODSTVA\MINISTARSTVO I SVEUČILIŠTE\FINANCIJSKI PLANOVI\2a. IZVRŠENJE FINANCIJSKOG PLANA 2023 - GODIŠNJE\"/>
    </mc:Choice>
  </mc:AlternateContent>
  <xr:revisionPtr revIDLastSave="0" documentId="13_ncr:1_{DDFC6620-6B6C-45C1-870E-03373EB0275A}" xr6:coauthVersionLast="37" xr6:coauthVersionMax="37" xr10:uidLastSave="{00000000-0000-0000-0000-000000000000}"/>
  <bookViews>
    <workbookView xWindow="0" yWindow="0" windowWidth="4110" windowHeight="9960" xr2:uid="{3D28558F-2531-4E9C-BB83-1CBE74F03BFA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E35" i="2"/>
  <c r="E32" i="2"/>
  <c r="E30" i="2"/>
  <c r="E29" i="2"/>
  <c r="E27" i="2"/>
  <c r="E17" i="2"/>
  <c r="E15" i="2"/>
  <c r="E14" i="2"/>
  <c r="E13" i="2"/>
  <c r="F16" i="1" l="1"/>
  <c r="F42" i="1" l="1"/>
  <c r="F41" i="1" l="1"/>
  <c r="F39" i="1"/>
  <c r="F35" i="1"/>
  <c r="F34" i="1"/>
  <c r="F32" i="1"/>
  <c r="F30" i="1"/>
  <c r="F29" i="1"/>
  <c r="F27" i="1"/>
  <c r="F25" i="1"/>
  <c r="F22" i="1"/>
  <c r="F19" i="1"/>
  <c r="F18" i="1"/>
</calcChain>
</file>

<file path=xl/sharedStrings.xml><?xml version="1.0" encoding="utf-8"?>
<sst xmlns="http://schemas.openxmlformats.org/spreadsheetml/2006/main" count="221" uniqueCount="115">
  <si>
    <t>EU FOND</t>
  </si>
  <si>
    <t>Digitalna Europa</t>
  </si>
  <si>
    <t>European economic area</t>
  </si>
  <si>
    <t>Erasmus+</t>
  </si>
  <si>
    <t xml:space="preserve">Pannon EU stories </t>
  </si>
  <si>
    <t>Obzor 2020</t>
  </si>
  <si>
    <t>Građani, jednakost,prava i vrijednosti</t>
  </si>
  <si>
    <t>Digitalna.hr</t>
  </si>
  <si>
    <t>Europski socijalni fond</t>
  </si>
  <si>
    <t>From Zero to STEM Hero</t>
  </si>
  <si>
    <t>Europski fond za regionalni razvoj</t>
  </si>
  <si>
    <t>RAST</t>
  </si>
  <si>
    <t>Europe for Citizens Programme</t>
  </si>
  <si>
    <t>Single Market Programme</t>
  </si>
  <si>
    <t>01.01.2023. - 31.12.2023.</t>
  </si>
  <si>
    <t>18.12.2023.</t>
  </si>
  <si>
    <t>17.12.2027.</t>
  </si>
  <si>
    <t>01.12.2022.</t>
  </si>
  <si>
    <t>31.03.2026.</t>
  </si>
  <si>
    <t>01.02.2020.</t>
  </si>
  <si>
    <t>30.04.2024.</t>
  </si>
  <si>
    <t>01.03.2021.</t>
  </si>
  <si>
    <t>28.02.2025.</t>
  </si>
  <si>
    <t>01.05.2021.</t>
  </si>
  <si>
    <t>30.04.2026.</t>
  </si>
  <si>
    <t>30.12.2023.</t>
  </si>
  <si>
    <t>29.10.2027.</t>
  </si>
  <si>
    <t>01.07.2022.</t>
  </si>
  <si>
    <t>01.01.2021.</t>
  </si>
  <si>
    <t>30.06.2024.</t>
  </si>
  <si>
    <t>01.04.2023.</t>
  </si>
  <si>
    <t>31.03.2024.</t>
  </si>
  <si>
    <t>06.12.2023.</t>
  </si>
  <si>
    <t>05.12.2024.</t>
  </si>
  <si>
    <t>03.10.2022.</t>
  </si>
  <si>
    <t>02.10.2025.</t>
  </si>
  <si>
    <t>16.01.2022.</t>
  </si>
  <si>
    <t>16.09.2024.</t>
  </si>
  <si>
    <t>01.01.2022.</t>
  </si>
  <si>
    <t>31.01.2025.</t>
  </si>
  <si>
    <t>01.10.2023.</t>
  </si>
  <si>
    <t>30.09.2026.</t>
  </si>
  <si>
    <t>30.12.2022.</t>
  </si>
  <si>
    <t>29.12.2025.</t>
  </si>
  <si>
    <t>02.09.2022.</t>
  </si>
  <si>
    <t>01.09.2024.</t>
  </si>
  <si>
    <t>29.10.2020.</t>
  </si>
  <si>
    <t>29.10.2023.</t>
  </si>
  <si>
    <t>01.12.2021.</t>
  </si>
  <si>
    <t>30.10.2023.</t>
  </si>
  <si>
    <t>31.01.2024.</t>
  </si>
  <si>
    <t>01.07.2021.</t>
  </si>
  <si>
    <t>01.07.2023.</t>
  </si>
  <si>
    <t>09.03.2020.</t>
  </si>
  <si>
    <t>08.03.2023.</t>
  </si>
  <si>
    <t>02.11.2020.</t>
  </si>
  <si>
    <t>01.05.2023.</t>
  </si>
  <si>
    <t>28.02.2023.</t>
  </si>
  <si>
    <t>01.10.2019.</t>
  </si>
  <si>
    <t>02.10.2023.</t>
  </si>
  <si>
    <t>01.09.2018.</t>
  </si>
  <si>
    <t>31.03.2023.</t>
  </si>
  <si>
    <t>30.08.2023.</t>
  </si>
  <si>
    <t>01.05.2022.</t>
  </si>
  <si>
    <t>31.10.2023.</t>
  </si>
  <si>
    <t>razdoblje izvještavanja od 01.01.2023. do 31.12.2023.</t>
  </si>
  <si>
    <t>IZVJEŠTAJ O PRIHODIMA I RASHODIMA EU PROJEKATA</t>
  </si>
  <si>
    <t>razdoblje izvještavanja od početka projekta do 31.12.2023.</t>
  </si>
  <si>
    <t>Digitalizacija u poduzetništvu u kontekstu odgovora na egzogeni šok: Pokretači, prepreke i utjecaj na otpornost poduzeća - DigEntre</t>
  </si>
  <si>
    <t xml:space="preserve">	Digital transformation of Central Croatia and Northern Adriatic through AI &amp; Gaming EDIH </t>
  </si>
  <si>
    <t>Orchestration of Hybrid Artificial Intelligence methods for computer Games - O-HAI 4 Games</t>
  </si>
  <si>
    <t xml:space="preserve">Podizanje zrelosti visokih učilišta za implementaciju analitika učenja - HELA </t>
  </si>
  <si>
    <t xml:space="preserve"> Inteligentni sustav za automatsku selekciju algoritama strojnog učenja u društvenim znanostima - SIMON</t>
  </si>
  <si>
    <t>Vjerodostojne analitike učenja i umjetna inteligencija za smislen dizajn učenja - TRUELA</t>
  </si>
  <si>
    <t>Znanost, tehnologija, inženjerstvo, umjetnost i matematika u II. osnovnoj školi Varaždin -Full STEAM ahead!</t>
  </si>
  <si>
    <t>Women Entrepreneurs in Regional Inclusive Entrepreneurial Ecosystems - WeRin</t>
  </si>
  <si>
    <t>Gaining insights into needs for mastering internationalization - GAIN4MI</t>
  </si>
  <si>
    <t>Innovating Learning Design in Higher Education - iLed</t>
  </si>
  <si>
    <t>Object Oriented Programming for Fun - OOP4FUN</t>
  </si>
  <si>
    <t>Digital Platform Enterprise - DEMO</t>
  </si>
  <si>
    <t>Developing Talents in Artificial Intelligence to Solve Disruptive Environmental Problems -AI2SEP</t>
  </si>
  <si>
    <t xml:space="preserve">	Competencies for University Teaching &amp; Institutional Empowerment -CUTIE</t>
  </si>
  <si>
    <t>Awareness Raising Campaign for SMEs II - ARC II</t>
  </si>
  <si>
    <t>Okvir za kontrolu i nadzor bespilotnih letjelica - ORKAN</t>
  </si>
  <si>
    <t>Razvoj CSTI platforme za dohvat i analizu strukturiranih i nestrukturiranih podataka - IRI-CSTI</t>
  </si>
  <si>
    <t>Razvoj cjelovite podrške ranom razvoju karijera studenata Fakulteta organizacije i informatike - Study4Career</t>
  </si>
  <si>
    <t>Accelerating the transition towards Edu 4.0 in HEIs - TEACH4EDU4</t>
  </si>
  <si>
    <t>Web Accessibility and other Initiatives for Persons with Disabilities in EU in Pandemic and other Crisis Times - WAI4PwD</t>
  </si>
  <si>
    <t>e-Škole: Razvoj sustava digitalno zrelih škola (II. faza) - e-škole B</t>
  </si>
  <si>
    <t>e-Škole: Razvoj sustava digitalno zrelih škola (II. faza) - e-škole A</t>
  </si>
  <si>
    <t>TWINNING OPEN DATA OPERATIONAL - TO DO</t>
  </si>
  <si>
    <t>Relevant assessment and pedagogies for inclusive digital education -RAPIDE</t>
  </si>
  <si>
    <t>Digital and Entrepreneurial Skills for European Teachers in the COVID-19 World - e-DESK</t>
  </si>
  <si>
    <t>Digital Missions for Care Social Economy's Resilience - DIMCARE</t>
  </si>
  <si>
    <t>Better Employability for Everyone with APEX - BEE With APEX</t>
  </si>
  <si>
    <t>Hrvatska zaklada za znanost</t>
  </si>
  <si>
    <t xml:space="preserve">Hrvatska zaklada za znanost </t>
  </si>
  <si>
    <t>Ministarstvo rada, mirovinskog sustava, obitelji i socijalne politike</t>
  </si>
  <si>
    <t>Kohezijski fond</t>
  </si>
  <si>
    <t>IZVJEŠTAJ O UGOVORENIM I UPLAĆENIM SREDSTVIMA EU PROJEKATA</t>
  </si>
  <si>
    <t>SVEUČILIŠTE U ZAGREBU</t>
  </si>
  <si>
    <t>FAKULTET ORGANIZACIJE I INFORMATIKE</t>
  </si>
  <si>
    <t>OIB: 02024882310</t>
  </si>
  <si>
    <t>RKP: 2063</t>
  </si>
  <si>
    <t>NAZIV PROJEKTA</t>
  </si>
  <si>
    <t>POČETAK PROJEKTA</t>
  </si>
  <si>
    <t>ZAVRŠETAK PROJEKTA</t>
  </si>
  <si>
    <t>UKUPNO UGOVORENA SREDSTVA</t>
  </si>
  <si>
    <t>UKUPNO UPLAĆENA SREDSTVA</t>
  </si>
  <si>
    <t>PRIHODI</t>
  </si>
  <si>
    <t>RASHODI</t>
  </si>
  <si>
    <t>STANJE OBVEZA ZA PRIMLJENE PREDUJMOVE</t>
  </si>
  <si>
    <t>STANJE POTRAŽIVANJA PREMA EU FONDU</t>
  </si>
  <si>
    <t>Dekanica:</t>
  </si>
  <si>
    <t>prof. dr. sc. MARINA KLAČMER ČALOPA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</si>
</sst>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165" fontId="3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  <color rgb="FF66FFFF"/>
      <color rgb="FF99FFCC"/>
      <color rgb="FF00CC99"/>
      <color rgb="FFFFFFFF"/>
      <color rgb="FFD7F3D7"/>
      <color rgb="FFFFDBC9"/>
      <color rgb="FFFF9966"/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1FED1-FF27-4562-B764-8A8FAC741AF6}">
  <sheetPr>
    <pageSetUpPr fitToPage="1"/>
  </sheetPr>
  <dimension ref="A1:F233"/>
  <sheetViews>
    <sheetView tabSelected="1" topLeftCell="A28" zoomScale="80" zoomScaleNormal="80" workbookViewId="0">
      <selection activeCell="E44" sqref="E44:F45"/>
    </sheetView>
  </sheetViews>
  <sheetFormatPr defaultRowHeight="15" x14ac:dyDescent="0.25"/>
  <cols>
    <col min="1" max="1" width="69.5703125" style="6" customWidth="1"/>
    <col min="2" max="2" width="39.5703125" style="6" customWidth="1"/>
    <col min="3" max="3" width="27.42578125" style="7" customWidth="1"/>
    <col min="4" max="6" width="27.42578125" style="8" customWidth="1"/>
    <col min="7" max="16384" width="9.140625" style="1"/>
  </cols>
  <sheetData>
    <row r="1" spans="1:6" x14ac:dyDescent="0.25">
      <c r="A1" s="11" t="s">
        <v>100</v>
      </c>
      <c r="C1" s="6"/>
      <c r="D1" s="6"/>
      <c r="E1" s="6"/>
      <c r="F1" s="7"/>
    </row>
    <row r="2" spans="1:6" x14ac:dyDescent="0.25">
      <c r="A2" s="11" t="s">
        <v>101</v>
      </c>
      <c r="C2" s="6"/>
      <c r="D2" s="6"/>
      <c r="E2" s="6"/>
      <c r="F2" s="7"/>
    </row>
    <row r="3" spans="1:6" x14ac:dyDescent="0.25">
      <c r="A3" s="11" t="s">
        <v>102</v>
      </c>
      <c r="C3" s="6"/>
      <c r="D3" s="6"/>
      <c r="E3" s="6"/>
      <c r="F3" s="7"/>
    </row>
    <row r="4" spans="1:6" x14ac:dyDescent="0.25">
      <c r="A4" s="11" t="s">
        <v>103</v>
      </c>
      <c r="C4" s="6"/>
      <c r="D4" s="6"/>
      <c r="E4" s="6"/>
      <c r="F4" s="7"/>
    </row>
    <row r="5" spans="1:6" x14ac:dyDescent="0.25">
      <c r="C5" s="6"/>
      <c r="D5" s="6"/>
      <c r="E5" s="6"/>
      <c r="F5" s="7"/>
    </row>
    <row r="6" spans="1:6" ht="15.75" x14ac:dyDescent="0.25">
      <c r="A6" s="19" t="s">
        <v>66</v>
      </c>
      <c r="B6" s="19"/>
      <c r="C6" s="19"/>
      <c r="D6" s="19"/>
      <c r="E6" s="19"/>
      <c r="F6" s="19"/>
    </row>
    <row r="7" spans="1:6" ht="15.75" x14ac:dyDescent="0.25">
      <c r="A7" s="20" t="s">
        <v>65</v>
      </c>
      <c r="B7" s="20"/>
      <c r="C7" s="20"/>
      <c r="D7" s="20"/>
      <c r="E7" s="20"/>
      <c r="F7" s="20"/>
    </row>
    <row r="9" spans="1:6" ht="21.75" customHeight="1" x14ac:dyDescent="0.25">
      <c r="A9" s="17" t="s">
        <v>104</v>
      </c>
      <c r="B9" s="17" t="s">
        <v>0</v>
      </c>
      <c r="C9" s="16" t="s">
        <v>14</v>
      </c>
      <c r="D9" s="16"/>
      <c r="E9" s="16"/>
      <c r="F9" s="16"/>
    </row>
    <row r="10" spans="1:6" s="2" customFormat="1" ht="33" customHeight="1" x14ac:dyDescent="0.25">
      <c r="A10" s="18"/>
      <c r="B10" s="18"/>
      <c r="C10" s="3" t="s">
        <v>109</v>
      </c>
      <c r="D10" s="4" t="s">
        <v>110</v>
      </c>
      <c r="E10" s="4" t="s">
        <v>111</v>
      </c>
      <c r="F10" s="4" t="s">
        <v>112</v>
      </c>
    </row>
    <row r="11" spans="1:6" s="13" customFormat="1" ht="29.25" customHeight="1" x14ac:dyDescent="0.25">
      <c r="A11" s="10" t="s">
        <v>68</v>
      </c>
      <c r="B11" s="10" t="s">
        <v>95</v>
      </c>
      <c r="C11" s="14">
        <v>16191.83</v>
      </c>
      <c r="D11" s="14">
        <v>0</v>
      </c>
      <c r="E11" s="14">
        <v>16191.83</v>
      </c>
      <c r="F11" s="14"/>
    </row>
    <row r="12" spans="1:6" s="13" customFormat="1" ht="29.25" customHeight="1" x14ac:dyDescent="0.25">
      <c r="A12" s="10" t="s">
        <v>69</v>
      </c>
      <c r="B12" s="10" t="s">
        <v>97</v>
      </c>
      <c r="C12" s="14">
        <v>87403.83</v>
      </c>
      <c r="D12" s="14">
        <v>12916.99</v>
      </c>
      <c r="E12" s="14">
        <v>74486.84</v>
      </c>
      <c r="F12" s="14"/>
    </row>
    <row r="13" spans="1:6" s="13" customFormat="1" ht="29.25" customHeight="1" x14ac:dyDescent="0.25">
      <c r="A13" s="10" t="s">
        <v>69</v>
      </c>
      <c r="B13" s="10" t="s">
        <v>1</v>
      </c>
      <c r="C13" s="14">
        <v>87403.83</v>
      </c>
      <c r="D13" s="14">
        <v>12917</v>
      </c>
      <c r="E13" s="14">
        <v>74486.83</v>
      </c>
      <c r="F13" s="14"/>
    </row>
    <row r="14" spans="1:6" s="13" customFormat="1" ht="29.25" customHeight="1" x14ac:dyDescent="0.25">
      <c r="A14" s="10" t="s">
        <v>70</v>
      </c>
      <c r="B14" s="10" t="s">
        <v>95</v>
      </c>
      <c r="C14" s="14">
        <v>13637.27</v>
      </c>
      <c r="D14" s="14">
        <v>2207.85</v>
      </c>
      <c r="E14" s="14">
        <v>11429.42</v>
      </c>
      <c r="F14" s="14"/>
    </row>
    <row r="15" spans="1:6" s="13" customFormat="1" ht="29.25" customHeight="1" x14ac:dyDescent="0.25">
      <c r="A15" s="10" t="s">
        <v>71</v>
      </c>
      <c r="B15" s="10" t="s">
        <v>96</v>
      </c>
      <c r="C15" s="14">
        <v>19181.759999999998</v>
      </c>
      <c r="D15" s="14">
        <v>17272.39</v>
      </c>
      <c r="E15" s="14">
        <v>1909.369999999999</v>
      </c>
      <c r="F15" s="14"/>
    </row>
    <row r="16" spans="1:6" s="13" customFormat="1" ht="29.25" customHeight="1" x14ac:dyDescent="0.25">
      <c r="A16" s="10" t="s">
        <v>72</v>
      </c>
      <c r="B16" s="10" t="s">
        <v>95</v>
      </c>
      <c r="C16" s="14">
        <v>15594.92</v>
      </c>
      <c r="D16" s="14">
        <v>19002.29</v>
      </c>
      <c r="E16" s="14"/>
      <c r="F16" s="14">
        <f>C16-D16</f>
        <v>-3407.3700000000008</v>
      </c>
    </row>
    <row r="17" spans="1:6" s="13" customFormat="1" ht="29.25" customHeight="1" x14ac:dyDescent="0.25">
      <c r="A17" s="10" t="s">
        <v>73</v>
      </c>
      <c r="B17" s="10" t="s">
        <v>95</v>
      </c>
      <c r="C17" s="14">
        <v>14139.61</v>
      </c>
      <c r="D17" s="14">
        <v>0</v>
      </c>
      <c r="E17" s="14">
        <v>14139.61</v>
      </c>
      <c r="F17" s="14"/>
    </row>
    <row r="18" spans="1:6" s="13" customFormat="1" ht="29.25" customHeight="1" x14ac:dyDescent="0.25">
      <c r="A18" s="10" t="s">
        <v>74</v>
      </c>
      <c r="B18" s="10" t="s">
        <v>2</v>
      </c>
      <c r="C18" s="14">
        <v>12520.19</v>
      </c>
      <c r="D18" s="14">
        <v>33590.47</v>
      </c>
      <c r="E18" s="14"/>
      <c r="F18" s="14">
        <f t="shared" ref="F18:F41" si="0">C18-D18</f>
        <v>-21070.28</v>
      </c>
    </row>
    <row r="19" spans="1:6" s="13" customFormat="1" ht="29.25" customHeight="1" x14ac:dyDescent="0.25">
      <c r="A19" s="10" t="s">
        <v>75</v>
      </c>
      <c r="B19" s="10" t="s">
        <v>3</v>
      </c>
      <c r="C19" s="14">
        <v>0</v>
      </c>
      <c r="D19" s="14">
        <v>11232.05</v>
      </c>
      <c r="E19" s="14"/>
      <c r="F19" s="14">
        <f t="shared" si="0"/>
        <v>-11232.05</v>
      </c>
    </row>
    <row r="20" spans="1:6" s="13" customFormat="1" ht="29.25" customHeight="1" x14ac:dyDescent="0.25">
      <c r="A20" s="10" t="s">
        <v>76</v>
      </c>
      <c r="B20" s="10" t="s">
        <v>5</v>
      </c>
      <c r="C20" s="14">
        <v>1040</v>
      </c>
      <c r="D20" s="14">
        <v>999.93</v>
      </c>
      <c r="E20" s="14">
        <v>40.07000000000005</v>
      </c>
      <c r="F20" s="14"/>
    </row>
    <row r="21" spans="1:6" s="13" customFormat="1" ht="29.25" customHeight="1" x14ac:dyDescent="0.25">
      <c r="A21" s="10" t="s">
        <v>4</v>
      </c>
      <c r="B21" s="10" t="s">
        <v>98</v>
      </c>
      <c r="C21" s="14">
        <v>0</v>
      </c>
      <c r="D21" s="14">
        <v>0</v>
      </c>
      <c r="E21" s="14"/>
      <c r="F21" s="14"/>
    </row>
    <row r="22" spans="1:6" s="13" customFormat="1" ht="29.25" customHeight="1" x14ac:dyDescent="0.25">
      <c r="A22" s="10" t="s">
        <v>77</v>
      </c>
      <c r="B22" s="10" t="s">
        <v>3</v>
      </c>
      <c r="C22" s="14">
        <v>0</v>
      </c>
      <c r="D22" s="14">
        <v>133610.81</v>
      </c>
      <c r="E22" s="14"/>
      <c r="F22" s="14">
        <f t="shared" si="0"/>
        <v>-133610.81</v>
      </c>
    </row>
    <row r="23" spans="1:6" s="13" customFormat="1" ht="29.25" customHeight="1" x14ac:dyDescent="0.25">
      <c r="A23" s="10" t="s">
        <v>78</v>
      </c>
      <c r="B23" s="10" t="s">
        <v>3</v>
      </c>
      <c r="C23" s="14">
        <v>12000</v>
      </c>
      <c r="D23" s="14">
        <v>3201.23</v>
      </c>
      <c r="E23" s="14">
        <v>8798.77</v>
      </c>
      <c r="F23" s="14"/>
    </row>
    <row r="24" spans="1:6" s="13" customFormat="1" ht="29.25" customHeight="1" x14ac:dyDescent="0.25">
      <c r="A24" s="10" t="s">
        <v>79</v>
      </c>
      <c r="B24" s="10" t="s">
        <v>3</v>
      </c>
      <c r="C24" s="14">
        <v>14991.6</v>
      </c>
      <c r="D24" s="14">
        <v>12729</v>
      </c>
      <c r="E24" s="14">
        <v>2262.6000000000004</v>
      </c>
      <c r="F24" s="14"/>
    </row>
    <row r="25" spans="1:6" s="13" customFormat="1" ht="29.25" customHeight="1" x14ac:dyDescent="0.25">
      <c r="A25" s="10" t="s">
        <v>80</v>
      </c>
      <c r="B25" s="10" t="s">
        <v>3</v>
      </c>
      <c r="C25" s="14">
        <v>0</v>
      </c>
      <c r="D25" s="14">
        <v>1237.26</v>
      </c>
      <c r="E25" s="14"/>
      <c r="F25" s="14">
        <f t="shared" si="0"/>
        <v>-1237.26</v>
      </c>
    </row>
    <row r="26" spans="1:6" s="13" customFormat="1" ht="29.25" customHeight="1" x14ac:dyDescent="0.25">
      <c r="A26" s="10" t="s">
        <v>81</v>
      </c>
      <c r="B26" s="10" t="s">
        <v>3</v>
      </c>
      <c r="C26" s="14">
        <v>17600</v>
      </c>
      <c r="D26" s="14">
        <v>9286.7199999999993</v>
      </c>
      <c r="E26" s="14">
        <v>8313.2800000000007</v>
      </c>
      <c r="F26" s="14"/>
    </row>
    <row r="27" spans="1:6" s="13" customFormat="1" ht="29.25" customHeight="1" x14ac:dyDescent="0.25">
      <c r="A27" s="10" t="s">
        <v>82</v>
      </c>
      <c r="B27" s="10" t="s">
        <v>6</v>
      </c>
      <c r="C27" s="14">
        <v>0</v>
      </c>
      <c r="D27" s="14">
        <v>51754.05</v>
      </c>
      <c r="E27" s="14"/>
      <c r="F27" s="14">
        <f t="shared" si="0"/>
        <v>-51754.05</v>
      </c>
    </row>
    <row r="28" spans="1:6" s="13" customFormat="1" ht="29.25" customHeight="1" x14ac:dyDescent="0.25">
      <c r="A28" s="10" t="s">
        <v>7</v>
      </c>
      <c r="B28" s="10" t="s">
        <v>8</v>
      </c>
      <c r="C28" s="14">
        <v>2387.98</v>
      </c>
      <c r="D28" s="14">
        <v>36.07</v>
      </c>
      <c r="E28" s="14">
        <v>2351.91</v>
      </c>
      <c r="F28" s="14"/>
    </row>
    <row r="29" spans="1:6" s="13" customFormat="1" ht="29.25" customHeight="1" x14ac:dyDescent="0.25">
      <c r="A29" s="10" t="s">
        <v>9</v>
      </c>
      <c r="B29" s="10" t="s">
        <v>8</v>
      </c>
      <c r="C29" s="14">
        <v>2498.29</v>
      </c>
      <c r="D29" s="14">
        <v>3098.29</v>
      </c>
      <c r="E29" s="14"/>
      <c r="F29" s="14">
        <f t="shared" si="0"/>
        <v>-600</v>
      </c>
    </row>
    <row r="30" spans="1:6" s="13" customFormat="1" ht="29.25" customHeight="1" x14ac:dyDescent="0.25">
      <c r="A30" s="10" t="s">
        <v>83</v>
      </c>
      <c r="B30" s="10" t="s">
        <v>95</v>
      </c>
      <c r="C30" s="14">
        <v>2789.17</v>
      </c>
      <c r="D30" s="14">
        <v>11758.74</v>
      </c>
      <c r="E30" s="14"/>
      <c r="F30" s="14">
        <f t="shared" si="0"/>
        <v>-8969.57</v>
      </c>
    </row>
    <row r="31" spans="1:6" s="13" customFormat="1" ht="29.25" customHeight="1" x14ac:dyDescent="0.25">
      <c r="A31" s="10" t="s">
        <v>84</v>
      </c>
      <c r="B31" s="10" t="s">
        <v>10</v>
      </c>
      <c r="C31" s="14">
        <v>77903.98</v>
      </c>
      <c r="D31" s="14">
        <v>63907.5</v>
      </c>
      <c r="E31" s="14">
        <v>13996.479999999996</v>
      </c>
      <c r="F31" s="14"/>
    </row>
    <row r="32" spans="1:6" s="13" customFormat="1" ht="29.25" customHeight="1" x14ac:dyDescent="0.25">
      <c r="A32" s="10" t="s">
        <v>11</v>
      </c>
      <c r="B32" s="10" t="s">
        <v>8</v>
      </c>
      <c r="C32" s="14">
        <v>0</v>
      </c>
      <c r="D32" s="14">
        <v>0</v>
      </c>
      <c r="E32" s="14"/>
      <c r="F32" s="14">
        <f t="shared" si="0"/>
        <v>0</v>
      </c>
    </row>
    <row r="33" spans="1:6" s="13" customFormat="1" ht="29.25" customHeight="1" x14ac:dyDescent="0.25">
      <c r="A33" s="10" t="s">
        <v>85</v>
      </c>
      <c r="B33" s="10" t="s">
        <v>8</v>
      </c>
      <c r="C33" s="14">
        <v>100991.92</v>
      </c>
      <c r="D33" s="14">
        <v>45458.61</v>
      </c>
      <c r="E33" s="14">
        <v>55533.31</v>
      </c>
      <c r="F33" s="14"/>
    </row>
    <row r="34" spans="1:6" s="13" customFormat="1" ht="29.25" customHeight="1" x14ac:dyDescent="0.25">
      <c r="A34" s="10" t="s">
        <v>86</v>
      </c>
      <c r="B34" s="10" t="s">
        <v>3</v>
      </c>
      <c r="C34" s="14">
        <v>31011</v>
      </c>
      <c r="D34" s="14">
        <v>43437.9</v>
      </c>
      <c r="E34" s="14"/>
      <c r="F34" s="14">
        <f t="shared" si="0"/>
        <v>-12426.900000000001</v>
      </c>
    </row>
    <row r="35" spans="1:6" s="13" customFormat="1" ht="29.25" customHeight="1" x14ac:dyDescent="0.25">
      <c r="A35" s="10" t="s">
        <v>87</v>
      </c>
      <c r="B35" s="10" t="s">
        <v>12</v>
      </c>
      <c r="C35" s="14">
        <v>4966</v>
      </c>
      <c r="D35" s="14">
        <v>7706.41</v>
      </c>
      <c r="E35" s="14"/>
      <c r="F35" s="14">
        <f t="shared" si="0"/>
        <v>-2740.41</v>
      </c>
    </row>
    <row r="36" spans="1:6" s="13" customFormat="1" ht="29.25" customHeight="1" x14ac:dyDescent="0.25">
      <c r="A36" s="10" t="s">
        <v>88</v>
      </c>
      <c r="B36" s="10" t="s">
        <v>8</v>
      </c>
      <c r="C36" s="14">
        <v>157149.22</v>
      </c>
      <c r="D36" s="14">
        <v>133184.49</v>
      </c>
      <c r="E36" s="14">
        <v>23964.73000000001</v>
      </c>
      <c r="F36" s="14"/>
    </row>
    <row r="37" spans="1:6" s="13" customFormat="1" ht="29.25" customHeight="1" x14ac:dyDescent="0.25">
      <c r="A37" s="10" t="s">
        <v>89</v>
      </c>
      <c r="B37" s="10" t="s">
        <v>10</v>
      </c>
      <c r="C37" s="14">
        <v>42859.3</v>
      </c>
      <c r="D37" s="14">
        <v>37476.58</v>
      </c>
      <c r="E37" s="14">
        <v>5382.7200000000012</v>
      </c>
      <c r="F37" s="14"/>
    </row>
    <row r="38" spans="1:6" s="13" customFormat="1" ht="29.25" customHeight="1" x14ac:dyDescent="0.25">
      <c r="A38" s="10" t="s">
        <v>90</v>
      </c>
      <c r="B38" s="10" t="s">
        <v>5</v>
      </c>
      <c r="C38" s="14">
        <v>14875.05</v>
      </c>
      <c r="D38" s="14">
        <v>6887.98</v>
      </c>
      <c r="E38" s="14">
        <v>7987.07</v>
      </c>
      <c r="F38" s="14"/>
    </row>
    <row r="39" spans="1:6" s="13" customFormat="1" ht="29.25" customHeight="1" x14ac:dyDescent="0.25">
      <c r="A39" s="10" t="s">
        <v>91</v>
      </c>
      <c r="B39" s="10" t="s">
        <v>3</v>
      </c>
      <c r="C39" s="14">
        <v>32480.5</v>
      </c>
      <c r="D39" s="14">
        <v>34053.339999999997</v>
      </c>
      <c r="E39" s="14"/>
      <c r="F39" s="14">
        <f t="shared" si="0"/>
        <v>-1572.8399999999965</v>
      </c>
    </row>
    <row r="40" spans="1:6" s="13" customFormat="1" ht="29.25" customHeight="1" x14ac:dyDescent="0.25">
      <c r="A40" s="10" t="s">
        <v>92</v>
      </c>
      <c r="B40" s="10" t="s">
        <v>3</v>
      </c>
      <c r="C40" s="14">
        <v>8704</v>
      </c>
      <c r="D40" s="14">
        <v>3880.87</v>
      </c>
      <c r="E40" s="14">
        <v>4823.13</v>
      </c>
      <c r="F40" s="14"/>
    </row>
    <row r="41" spans="1:6" s="13" customFormat="1" ht="29.25" customHeight="1" x14ac:dyDescent="0.25">
      <c r="A41" s="10" t="s">
        <v>93</v>
      </c>
      <c r="B41" s="10" t="s">
        <v>13</v>
      </c>
      <c r="C41" s="14">
        <v>0</v>
      </c>
      <c r="D41" s="14">
        <v>14084.06</v>
      </c>
      <c r="E41" s="14"/>
      <c r="F41" s="14">
        <f t="shared" si="0"/>
        <v>-14084.06</v>
      </c>
    </row>
    <row r="42" spans="1:6" s="13" customFormat="1" ht="29.25" customHeight="1" x14ac:dyDescent="0.25">
      <c r="A42" s="10" t="s">
        <v>94</v>
      </c>
      <c r="B42" s="10" t="s">
        <v>3</v>
      </c>
      <c r="C42" s="14">
        <v>0</v>
      </c>
      <c r="D42" s="14">
        <v>19291.38</v>
      </c>
      <c r="E42" s="14"/>
      <c r="F42" s="14">
        <f t="shared" ref="F42" si="1">C42-D42</f>
        <v>-19291.38</v>
      </c>
    </row>
    <row r="43" spans="1:6" x14ac:dyDescent="0.25">
      <c r="D43" s="7"/>
      <c r="E43" s="7"/>
    </row>
    <row r="44" spans="1:6" x14ac:dyDescent="0.25">
      <c r="D44" s="7"/>
      <c r="E44" s="21" t="s">
        <v>113</v>
      </c>
      <c r="F44" s="21"/>
    </row>
    <row r="45" spans="1:6" x14ac:dyDescent="0.25">
      <c r="D45" s="7"/>
      <c r="E45" s="21" t="s">
        <v>114</v>
      </c>
      <c r="F45" s="21"/>
    </row>
    <row r="46" spans="1:6" x14ac:dyDescent="0.25">
      <c r="D46" s="7"/>
      <c r="E46" s="7"/>
    </row>
    <row r="47" spans="1:6" x14ac:dyDescent="0.25">
      <c r="D47" s="7"/>
      <c r="E47" s="7"/>
    </row>
    <row r="48" spans="1:6" x14ac:dyDescent="0.25">
      <c r="D48" s="7"/>
      <c r="E48" s="7"/>
    </row>
    <row r="49" spans="4:5" x14ac:dyDescent="0.25">
      <c r="D49" s="7"/>
      <c r="E49" s="7"/>
    </row>
    <row r="50" spans="4:5" x14ac:dyDescent="0.25">
      <c r="D50" s="7"/>
      <c r="E50" s="7"/>
    </row>
    <row r="51" spans="4:5" x14ac:dyDescent="0.25">
      <c r="D51" s="7"/>
      <c r="E51" s="7"/>
    </row>
    <row r="52" spans="4:5" x14ac:dyDescent="0.25">
      <c r="D52" s="7"/>
      <c r="E52" s="7"/>
    </row>
    <row r="53" spans="4:5" x14ac:dyDescent="0.25">
      <c r="D53" s="7"/>
      <c r="E53" s="7"/>
    </row>
    <row r="54" spans="4:5" x14ac:dyDescent="0.25">
      <c r="D54" s="7"/>
      <c r="E54" s="7"/>
    </row>
    <row r="55" spans="4:5" x14ac:dyDescent="0.25">
      <c r="D55" s="7"/>
      <c r="E55" s="7"/>
    </row>
    <row r="56" spans="4:5" x14ac:dyDescent="0.25">
      <c r="D56" s="7"/>
      <c r="E56" s="7"/>
    </row>
    <row r="57" spans="4:5" x14ac:dyDescent="0.25">
      <c r="D57" s="7"/>
      <c r="E57" s="7"/>
    </row>
    <row r="58" spans="4:5" x14ac:dyDescent="0.25">
      <c r="D58" s="7"/>
      <c r="E58" s="7"/>
    </row>
    <row r="59" spans="4:5" x14ac:dyDescent="0.25">
      <c r="D59" s="7"/>
      <c r="E59" s="7"/>
    </row>
    <row r="60" spans="4:5" x14ac:dyDescent="0.25">
      <c r="D60" s="7"/>
      <c r="E60" s="7"/>
    </row>
    <row r="61" spans="4:5" x14ac:dyDescent="0.25">
      <c r="D61" s="7"/>
      <c r="E61" s="7"/>
    </row>
    <row r="62" spans="4:5" x14ac:dyDescent="0.25">
      <c r="D62" s="7"/>
      <c r="E62" s="7"/>
    </row>
    <row r="63" spans="4:5" x14ac:dyDescent="0.25">
      <c r="D63" s="7"/>
      <c r="E63" s="7"/>
    </row>
    <row r="64" spans="4:5" x14ac:dyDescent="0.25">
      <c r="D64" s="7"/>
      <c r="E64" s="7"/>
    </row>
    <row r="65" spans="4:5" x14ac:dyDescent="0.25">
      <c r="D65" s="7"/>
      <c r="E65" s="7"/>
    </row>
    <row r="66" spans="4:5" x14ac:dyDescent="0.25">
      <c r="D66" s="7"/>
      <c r="E66" s="7"/>
    </row>
    <row r="67" spans="4:5" x14ac:dyDescent="0.25">
      <c r="D67" s="7"/>
      <c r="E67" s="7"/>
    </row>
    <row r="68" spans="4:5" x14ac:dyDescent="0.25">
      <c r="D68" s="7"/>
      <c r="E68" s="7"/>
    </row>
    <row r="69" spans="4:5" x14ac:dyDescent="0.25">
      <c r="D69" s="7"/>
      <c r="E69" s="7"/>
    </row>
    <row r="70" spans="4:5" x14ac:dyDescent="0.25">
      <c r="D70" s="7"/>
      <c r="E70" s="7"/>
    </row>
    <row r="71" spans="4:5" x14ac:dyDescent="0.25">
      <c r="D71" s="7"/>
      <c r="E71" s="7"/>
    </row>
    <row r="72" spans="4:5" x14ac:dyDescent="0.25">
      <c r="D72" s="7"/>
      <c r="E72" s="7"/>
    </row>
    <row r="73" spans="4:5" x14ac:dyDescent="0.25">
      <c r="D73" s="7"/>
      <c r="E73" s="7"/>
    </row>
    <row r="74" spans="4:5" x14ac:dyDescent="0.25">
      <c r="D74" s="7"/>
      <c r="E74" s="7"/>
    </row>
    <row r="75" spans="4:5" x14ac:dyDescent="0.25">
      <c r="D75" s="7"/>
      <c r="E75" s="7"/>
    </row>
    <row r="76" spans="4:5" x14ac:dyDescent="0.25">
      <c r="D76" s="7"/>
      <c r="E76" s="7"/>
    </row>
    <row r="77" spans="4:5" x14ac:dyDescent="0.25">
      <c r="D77" s="7"/>
      <c r="E77" s="7"/>
    </row>
    <row r="78" spans="4:5" x14ac:dyDescent="0.25">
      <c r="D78" s="7"/>
      <c r="E78" s="7"/>
    </row>
    <row r="79" spans="4:5" x14ac:dyDescent="0.25">
      <c r="D79" s="7"/>
      <c r="E79" s="7"/>
    </row>
    <row r="80" spans="4:5" x14ac:dyDescent="0.25">
      <c r="D80" s="7"/>
      <c r="E80" s="7"/>
    </row>
    <row r="81" spans="4:5" x14ac:dyDescent="0.25">
      <c r="D81" s="7"/>
      <c r="E81" s="7"/>
    </row>
    <row r="82" spans="4:5" x14ac:dyDescent="0.25">
      <c r="D82" s="7"/>
      <c r="E82" s="7"/>
    </row>
    <row r="83" spans="4:5" x14ac:dyDescent="0.25">
      <c r="D83" s="7"/>
      <c r="E83" s="7"/>
    </row>
    <row r="84" spans="4:5" x14ac:dyDescent="0.25">
      <c r="D84" s="7"/>
      <c r="E84" s="7"/>
    </row>
    <row r="85" spans="4:5" x14ac:dyDescent="0.25">
      <c r="D85" s="7"/>
      <c r="E85" s="7"/>
    </row>
    <row r="86" spans="4:5" x14ac:dyDescent="0.25">
      <c r="D86" s="7"/>
      <c r="E86" s="7"/>
    </row>
    <row r="87" spans="4:5" x14ac:dyDescent="0.25">
      <c r="D87" s="7"/>
      <c r="E87" s="7"/>
    </row>
    <row r="88" spans="4:5" x14ac:dyDescent="0.25">
      <c r="D88" s="7"/>
      <c r="E88" s="7"/>
    </row>
    <row r="89" spans="4:5" x14ac:dyDescent="0.25">
      <c r="D89" s="7"/>
      <c r="E89" s="7"/>
    </row>
    <row r="90" spans="4:5" x14ac:dyDescent="0.25">
      <c r="D90" s="7"/>
      <c r="E90" s="7"/>
    </row>
    <row r="91" spans="4:5" x14ac:dyDescent="0.25">
      <c r="D91" s="7"/>
      <c r="E91" s="7"/>
    </row>
    <row r="92" spans="4:5" x14ac:dyDescent="0.25">
      <c r="D92" s="7"/>
      <c r="E92" s="7"/>
    </row>
    <row r="93" spans="4:5" x14ac:dyDescent="0.25">
      <c r="D93" s="7"/>
      <c r="E93" s="7"/>
    </row>
    <row r="94" spans="4:5" x14ac:dyDescent="0.25">
      <c r="D94" s="7"/>
      <c r="E94" s="7"/>
    </row>
    <row r="95" spans="4:5" x14ac:dyDescent="0.25">
      <c r="D95" s="7"/>
      <c r="E95" s="7"/>
    </row>
    <row r="96" spans="4:5" x14ac:dyDescent="0.25">
      <c r="D96" s="7"/>
      <c r="E96" s="7"/>
    </row>
    <row r="97" spans="4:5" x14ac:dyDescent="0.25">
      <c r="D97" s="7"/>
      <c r="E97" s="7"/>
    </row>
    <row r="98" spans="4:5" x14ac:dyDescent="0.25">
      <c r="D98" s="7"/>
      <c r="E98" s="7"/>
    </row>
    <row r="99" spans="4:5" x14ac:dyDescent="0.25">
      <c r="D99" s="7"/>
      <c r="E99" s="7"/>
    </row>
    <row r="100" spans="4:5" x14ac:dyDescent="0.25">
      <c r="D100" s="7"/>
      <c r="E100" s="7"/>
    </row>
    <row r="101" spans="4:5" x14ac:dyDescent="0.25">
      <c r="D101" s="7"/>
      <c r="E101" s="7"/>
    </row>
    <row r="102" spans="4:5" x14ac:dyDescent="0.25">
      <c r="D102" s="7"/>
      <c r="E102" s="7"/>
    </row>
    <row r="103" spans="4:5" x14ac:dyDescent="0.25">
      <c r="D103" s="7"/>
      <c r="E103" s="7"/>
    </row>
    <row r="104" spans="4:5" x14ac:dyDescent="0.25">
      <c r="D104" s="7"/>
      <c r="E104" s="7"/>
    </row>
    <row r="105" spans="4:5" x14ac:dyDescent="0.25">
      <c r="D105" s="7"/>
      <c r="E105" s="7"/>
    </row>
    <row r="106" spans="4:5" x14ac:dyDescent="0.25">
      <c r="D106" s="7"/>
      <c r="E106" s="7"/>
    </row>
    <row r="107" spans="4:5" x14ac:dyDescent="0.25">
      <c r="D107" s="7"/>
      <c r="E107" s="7"/>
    </row>
    <row r="108" spans="4:5" x14ac:dyDescent="0.25">
      <c r="D108" s="7"/>
      <c r="E108" s="7"/>
    </row>
    <row r="109" spans="4:5" x14ac:dyDescent="0.25">
      <c r="D109" s="7"/>
      <c r="E109" s="7"/>
    </row>
    <row r="110" spans="4:5" x14ac:dyDescent="0.25">
      <c r="D110" s="7"/>
      <c r="E110" s="7"/>
    </row>
    <row r="111" spans="4:5" x14ac:dyDescent="0.25">
      <c r="D111" s="7"/>
      <c r="E111" s="7"/>
    </row>
    <row r="112" spans="4:5" x14ac:dyDescent="0.25">
      <c r="D112" s="7"/>
      <c r="E112" s="7"/>
    </row>
    <row r="113" spans="4:5" x14ac:dyDescent="0.25">
      <c r="D113" s="7"/>
      <c r="E113" s="7"/>
    </row>
    <row r="114" spans="4:5" x14ac:dyDescent="0.25">
      <c r="D114" s="7"/>
      <c r="E114" s="7"/>
    </row>
    <row r="115" spans="4:5" x14ac:dyDescent="0.25">
      <c r="D115" s="7"/>
      <c r="E115" s="7"/>
    </row>
    <row r="116" spans="4:5" x14ac:dyDescent="0.25">
      <c r="D116" s="7"/>
      <c r="E116" s="7"/>
    </row>
    <row r="117" spans="4:5" x14ac:dyDescent="0.25">
      <c r="D117" s="7"/>
      <c r="E117" s="7"/>
    </row>
    <row r="118" spans="4:5" x14ac:dyDescent="0.25">
      <c r="D118" s="7"/>
      <c r="E118" s="7"/>
    </row>
    <row r="119" spans="4:5" x14ac:dyDescent="0.25">
      <c r="D119" s="7"/>
      <c r="E119" s="7"/>
    </row>
    <row r="120" spans="4:5" x14ac:dyDescent="0.25">
      <c r="D120" s="7"/>
      <c r="E120" s="7"/>
    </row>
    <row r="121" spans="4:5" x14ac:dyDescent="0.25">
      <c r="D121" s="7"/>
      <c r="E121" s="7"/>
    </row>
    <row r="122" spans="4:5" x14ac:dyDescent="0.25">
      <c r="D122" s="7"/>
      <c r="E122" s="7"/>
    </row>
    <row r="123" spans="4:5" x14ac:dyDescent="0.25">
      <c r="D123" s="7"/>
      <c r="E123" s="7"/>
    </row>
    <row r="124" spans="4:5" x14ac:dyDescent="0.25">
      <c r="D124" s="7"/>
      <c r="E124" s="7"/>
    </row>
    <row r="125" spans="4:5" x14ac:dyDescent="0.25">
      <c r="D125" s="7"/>
      <c r="E125" s="7"/>
    </row>
    <row r="126" spans="4:5" x14ac:dyDescent="0.25">
      <c r="D126" s="7"/>
      <c r="E126" s="7"/>
    </row>
    <row r="127" spans="4:5" x14ac:dyDescent="0.25">
      <c r="D127" s="7"/>
      <c r="E127" s="7"/>
    </row>
    <row r="128" spans="4:5" x14ac:dyDescent="0.25">
      <c r="D128" s="7"/>
      <c r="E128" s="7"/>
    </row>
    <row r="129" spans="4:5" x14ac:dyDescent="0.25">
      <c r="D129" s="7"/>
      <c r="E129" s="7"/>
    </row>
    <row r="130" spans="4:5" x14ac:dyDescent="0.25">
      <c r="D130" s="7"/>
      <c r="E130" s="7"/>
    </row>
    <row r="131" spans="4:5" x14ac:dyDescent="0.25">
      <c r="D131" s="7"/>
      <c r="E131" s="7"/>
    </row>
    <row r="132" spans="4:5" x14ac:dyDescent="0.25">
      <c r="D132" s="7"/>
      <c r="E132" s="7"/>
    </row>
    <row r="133" spans="4:5" x14ac:dyDescent="0.25">
      <c r="D133" s="7"/>
      <c r="E133" s="7"/>
    </row>
    <row r="134" spans="4:5" x14ac:dyDescent="0.25">
      <c r="D134" s="7"/>
      <c r="E134" s="7"/>
    </row>
    <row r="135" spans="4:5" x14ac:dyDescent="0.25">
      <c r="D135" s="7"/>
      <c r="E135" s="7"/>
    </row>
    <row r="136" spans="4:5" x14ac:dyDescent="0.25">
      <c r="D136" s="7"/>
      <c r="E136" s="7"/>
    </row>
    <row r="137" spans="4:5" x14ac:dyDescent="0.25">
      <c r="D137" s="7"/>
      <c r="E137" s="7"/>
    </row>
    <row r="138" spans="4:5" x14ac:dyDescent="0.25">
      <c r="D138" s="7"/>
      <c r="E138" s="7"/>
    </row>
    <row r="139" spans="4:5" x14ac:dyDescent="0.25">
      <c r="D139" s="7"/>
      <c r="E139" s="7"/>
    </row>
    <row r="140" spans="4:5" x14ac:dyDescent="0.25">
      <c r="D140" s="7"/>
      <c r="E140" s="7"/>
    </row>
    <row r="141" spans="4:5" x14ac:dyDescent="0.25">
      <c r="D141" s="7"/>
      <c r="E141" s="7"/>
    </row>
    <row r="142" spans="4:5" x14ac:dyDescent="0.25">
      <c r="D142" s="7"/>
      <c r="E142" s="7"/>
    </row>
    <row r="143" spans="4:5" x14ac:dyDescent="0.25">
      <c r="D143" s="7"/>
      <c r="E143" s="7"/>
    </row>
    <row r="144" spans="4:5" x14ac:dyDescent="0.25">
      <c r="D144" s="7"/>
      <c r="E144" s="7"/>
    </row>
    <row r="145" spans="4:5" x14ac:dyDescent="0.25">
      <c r="D145" s="7"/>
      <c r="E145" s="7"/>
    </row>
    <row r="146" spans="4:5" x14ac:dyDescent="0.25">
      <c r="D146" s="7"/>
      <c r="E146" s="7"/>
    </row>
    <row r="147" spans="4:5" x14ac:dyDescent="0.25">
      <c r="D147" s="7"/>
      <c r="E147" s="7"/>
    </row>
    <row r="148" spans="4:5" x14ac:dyDescent="0.25">
      <c r="D148" s="7"/>
      <c r="E148" s="7"/>
    </row>
    <row r="149" spans="4:5" x14ac:dyDescent="0.25">
      <c r="D149" s="7"/>
      <c r="E149" s="7"/>
    </row>
    <row r="150" spans="4:5" x14ac:dyDescent="0.25">
      <c r="D150" s="7"/>
      <c r="E150" s="7"/>
    </row>
    <row r="151" spans="4:5" x14ac:dyDescent="0.25">
      <c r="D151" s="7"/>
      <c r="E151" s="7"/>
    </row>
    <row r="152" spans="4:5" x14ac:dyDescent="0.25">
      <c r="D152" s="7"/>
      <c r="E152" s="7"/>
    </row>
    <row r="153" spans="4:5" x14ac:dyDescent="0.25">
      <c r="D153" s="7"/>
      <c r="E153" s="7"/>
    </row>
    <row r="154" spans="4:5" x14ac:dyDescent="0.25">
      <c r="D154" s="7"/>
      <c r="E154" s="7"/>
    </row>
    <row r="155" spans="4:5" x14ac:dyDescent="0.25">
      <c r="D155" s="7"/>
      <c r="E155" s="7"/>
    </row>
    <row r="156" spans="4:5" x14ac:dyDescent="0.25">
      <c r="D156" s="7"/>
      <c r="E156" s="7"/>
    </row>
    <row r="157" spans="4:5" x14ac:dyDescent="0.25">
      <c r="D157" s="7"/>
      <c r="E157" s="7"/>
    </row>
    <row r="158" spans="4:5" x14ac:dyDescent="0.25">
      <c r="D158" s="7"/>
      <c r="E158" s="7"/>
    </row>
    <row r="159" spans="4:5" x14ac:dyDescent="0.25">
      <c r="D159" s="7"/>
      <c r="E159" s="7"/>
    </row>
    <row r="160" spans="4:5" x14ac:dyDescent="0.25">
      <c r="D160" s="7"/>
      <c r="E160" s="7"/>
    </row>
    <row r="161" spans="4:5" x14ac:dyDescent="0.25">
      <c r="D161" s="7"/>
      <c r="E161" s="7"/>
    </row>
    <row r="162" spans="4:5" x14ac:dyDescent="0.25">
      <c r="D162" s="7"/>
      <c r="E162" s="7"/>
    </row>
    <row r="163" spans="4:5" x14ac:dyDescent="0.25">
      <c r="D163" s="7"/>
      <c r="E163" s="7"/>
    </row>
    <row r="164" spans="4:5" x14ac:dyDescent="0.25">
      <c r="D164" s="7"/>
      <c r="E164" s="7"/>
    </row>
    <row r="165" spans="4:5" x14ac:dyDescent="0.25">
      <c r="D165" s="7"/>
      <c r="E165" s="7"/>
    </row>
    <row r="166" spans="4:5" x14ac:dyDescent="0.25">
      <c r="D166" s="7"/>
      <c r="E166" s="7"/>
    </row>
    <row r="167" spans="4:5" x14ac:dyDescent="0.25">
      <c r="D167" s="7"/>
      <c r="E167" s="7"/>
    </row>
    <row r="168" spans="4:5" x14ac:dyDescent="0.25">
      <c r="D168" s="7"/>
      <c r="E168" s="7"/>
    </row>
    <row r="169" spans="4:5" x14ac:dyDescent="0.25">
      <c r="D169" s="7"/>
      <c r="E169" s="7"/>
    </row>
    <row r="170" spans="4:5" x14ac:dyDescent="0.25">
      <c r="D170" s="7"/>
      <c r="E170" s="7"/>
    </row>
    <row r="171" spans="4:5" x14ac:dyDescent="0.25">
      <c r="D171" s="7"/>
      <c r="E171" s="7"/>
    </row>
    <row r="172" spans="4:5" x14ac:dyDescent="0.25">
      <c r="D172" s="7"/>
      <c r="E172" s="7"/>
    </row>
    <row r="173" spans="4:5" x14ac:dyDescent="0.25">
      <c r="D173" s="7"/>
      <c r="E173" s="7"/>
    </row>
    <row r="174" spans="4:5" x14ac:dyDescent="0.25">
      <c r="D174" s="7"/>
      <c r="E174" s="7"/>
    </row>
    <row r="175" spans="4:5" x14ac:dyDescent="0.25">
      <c r="D175" s="7"/>
      <c r="E175" s="7"/>
    </row>
    <row r="176" spans="4:5" x14ac:dyDescent="0.25">
      <c r="D176" s="7"/>
      <c r="E176" s="7"/>
    </row>
    <row r="177" spans="4:5" x14ac:dyDescent="0.25">
      <c r="D177" s="7"/>
      <c r="E177" s="7"/>
    </row>
    <row r="178" spans="4:5" x14ac:dyDescent="0.25">
      <c r="D178" s="7"/>
      <c r="E178" s="7"/>
    </row>
    <row r="179" spans="4:5" x14ac:dyDescent="0.25">
      <c r="D179" s="7"/>
      <c r="E179" s="7"/>
    </row>
    <row r="180" spans="4:5" x14ac:dyDescent="0.25">
      <c r="D180" s="7"/>
      <c r="E180" s="7"/>
    </row>
    <row r="181" spans="4:5" x14ac:dyDescent="0.25">
      <c r="D181" s="7"/>
      <c r="E181" s="7"/>
    </row>
    <row r="182" spans="4:5" x14ac:dyDescent="0.25">
      <c r="D182" s="7"/>
      <c r="E182" s="7"/>
    </row>
    <row r="183" spans="4:5" x14ac:dyDescent="0.25">
      <c r="D183" s="7"/>
      <c r="E183" s="7"/>
    </row>
    <row r="184" spans="4:5" x14ac:dyDescent="0.25">
      <c r="D184" s="7"/>
      <c r="E184" s="7"/>
    </row>
    <row r="185" spans="4:5" x14ac:dyDescent="0.25">
      <c r="D185" s="7"/>
      <c r="E185" s="7"/>
    </row>
    <row r="186" spans="4:5" x14ac:dyDescent="0.25">
      <c r="D186" s="7"/>
      <c r="E186" s="7"/>
    </row>
    <row r="187" spans="4:5" x14ac:dyDescent="0.25">
      <c r="D187" s="7"/>
      <c r="E187" s="7"/>
    </row>
    <row r="188" spans="4:5" x14ac:dyDescent="0.25">
      <c r="D188" s="7"/>
      <c r="E188" s="7"/>
    </row>
    <row r="189" spans="4:5" x14ac:dyDescent="0.25">
      <c r="D189" s="7"/>
      <c r="E189" s="7"/>
    </row>
    <row r="190" spans="4:5" x14ac:dyDescent="0.25">
      <c r="D190" s="7"/>
      <c r="E190" s="7"/>
    </row>
    <row r="191" spans="4:5" x14ac:dyDescent="0.25">
      <c r="D191" s="7"/>
      <c r="E191" s="7"/>
    </row>
    <row r="192" spans="4:5" x14ac:dyDescent="0.25">
      <c r="D192" s="7"/>
      <c r="E192" s="7"/>
    </row>
    <row r="193" spans="4:5" x14ac:dyDescent="0.25">
      <c r="D193" s="7"/>
      <c r="E193" s="7"/>
    </row>
    <row r="194" spans="4:5" x14ac:dyDescent="0.25">
      <c r="D194" s="7"/>
      <c r="E194" s="7"/>
    </row>
    <row r="195" spans="4:5" x14ac:dyDescent="0.25">
      <c r="D195" s="7"/>
      <c r="E195" s="7"/>
    </row>
    <row r="196" spans="4:5" x14ac:dyDescent="0.25">
      <c r="D196" s="7"/>
      <c r="E196" s="7"/>
    </row>
    <row r="197" spans="4:5" x14ac:dyDescent="0.25">
      <c r="D197" s="7"/>
      <c r="E197" s="7"/>
    </row>
    <row r="198" spans="4:5" x14ac:dyDescent="0.25">
      <c r="D198" s="7"/>
      <c r="E198" s="7"/>
    </row>
    <row r="199" spans="4:5" x14ac:dyDescent="0.25">
      <c r="D199" s="7"/>
      <c r="E199" s="7"/>
    </row>
    <row r="200" spans="4:5" x14ac:dyDescent="0.25">
      <c r="D200" s="7"/>
      <c r="E200" s="7"/>
    </row>
    <row r="201" spans="4:5" x14ac:dyDescent="0.25">
      <c r="D201" s="7"/>
      <c r="E201" s="7"/>
    </row>
    <row r="202" spans="4:5" x14ac:dyDescent="0.25">
      <c r="D202" s="7"/>
      <c r="E202" s="7"/>
    </row>
    <row r="203" spans="4:5" x14ac:dyDescent="0.25">
      <c r="D203" s="7"/>
      <c r="E203" s="7"/>
    </row>
    <row r="204" spans="4:5" x14ac:dyDescent="0.25">
      <c r="D204" s="7"/>
      <c r="E204" s="7"/>
    </row>
    <row r="205" spans="4:5" x14ac:dyDescent="0.25">
      <c r="D205" s="7"/>
      <c r="E205" s="7"/>
    </row>
    <row r="206" spans="4:5" x14ac:dyDescent="0.25">
      <c r="D206" s="7"/>
      <c r="E206" s="7"/>
    </row>
    <row r="207" spans="4:5" x14ac:dyDescent="0.25">
      <c r="D207" s="7"/>
      <c r="E207" s="7"/>
    </row>
    <row r="208" spans="4:5" x14ac:dyDescent="0.25">
      <c r="D208" s="7"/>
      <c r="E208" s="7"/>
    </row>
    <row r="209" spans="4:5" x14ac:dyDescent="0.25">
      <c r="D209" s="7"/>
      <c r="E209" s="7"/>
    </row>
    <row r="210" spans="4:5" x14ac:dyDescent="0.25">
      <c r="D210" s="7"/>
      <c r="E210" s="7"/>
    </row>
    <row r="211" spans="4:5" x14ac:dyDescent="0.25">
      <c r="D211" s="7"/>
      <c r="E211" s="7"/>
    </row>
    <row r="212" spans="4:5" x14ac:dyDescent="0.25">
      <c r="D212" s="7"/>
      <c r="E212" s="7"/>
    </row>
    <row r="213" spans="4:5" x14ac:dyDescent="0.25">
      <c r="D213" s="7"/>
      <c r="E213" s="7"/>
    </row>
    <row r="214" spans="4:5" x14ac:dyDescent="0.25">
      <c r="D214" s="7"/>
      <c r="E214" s="7"/>
    </row>
    <row r="215" spans="4:5" x14ac:dyDescent="0.25">
      <c r="D215" s="7"/>
      <c r="E215" s="7"/>
    </row>
    <row r="216" spans="4:5" x14ac:dyDescent="0.25">
      <c r="D216" s="7"/>
      <c r="E216" s="7"/>
    </row>
    <row r="217" spans="4:5" x14ac:dyDescent="0.25">
      <c r="D217" s="7"/>
      <c r="E217" s="7"/>
    </row>
    <row r="218" spans="4:5" x14ac:dyDescent="0.25">
      <c r="D218" s="7"/>
      <c r="E218" s="7"/>
    </row>
    <row r="219" spans="4:5" x14ac:dyDescent="0.25">
      <c r="D219" s="7"/>
      <c r="E219" s="7"/>
    </row>
    <row r="220" spans="4:5" x14ac:dyDescent="0.25">
      <c r="D220" s="7"/>
      <c r="E220" s="7"/>
    </row>
    <row r="221" spans="4:5" x14ac:dyDescent="0.25">
      <c r="D221" s="7"/>
      <c r="E221" s="7"/>
    </row>
    <row r="222" spans="4:5" x14ac:dyDescent="0.25">
      <c r="D222" s="7"/>
      <c r="E222" s="7"/>
    </row>
    <row r="223" spans="4:5" x14ac:dyDescent="0.25">
      <c r="D223" s="7"/>
      <c r="E223" s="7"/>
    </row>
    <row r="224" spans="4:5" x14ac:dyDescent="0.25">
      <c r="D224" s="7"/>
      <c r="E224" s="7"/>
    </row>
    <row r="225" spans="4:5" x14ac:dyDescent="0.25">
      <c r="D225" s="7"/>
      <c r="E225" s="7"/>
    </row>
    <row r="226" spans="4:5" x14ac:dyDescent="0.25">
      <c r="D226" s="7"/>
      <c r="E226" s="7"/>
    </row>
    <row r="227" spans="4:5" x14ac:dyDescent="0.25">
      <c r="D227" s="7"/>
      <c r="E227" s="7"/>
    </row>
    <row r="228" spans="4:5" x14ac:dyDescent="0.25">
      <c r="D228" s="7"/>
      <c r="E228" s="7"/>
    </row>
    <row r="229" spans="4:5" x14ac:dyDescent="0.25">
      <c r="D229" s="7"/>
      <c r="E229" s="7"/>
    </row>
    <row r="230" spans="4:5" x14ac:dyDescent="0.25">
      <c r="D230" s="7"/>
      <c r="E230" s="7"/>
    </row>
    <row r="231" spans="4:5" x14ac:dyDescent="0.25">
      <c r="D231" s="7"/>
      <c r="E231" s="7"/>
    </row>
    <row r="232" spans="4:5" x14ac:dyDescent="0.25">
      <c r="D232" s="7"/>
      <c r="E232" s="7"/>
    </row>
    <row r="233" spans="4:5" x14ac:dyDescent="0.25">
      <c r="D233" s="7"/>
      <c r="E233" s="7"/>
    </row>
  </sheetData>
  <mergeCells count="7">
    <mergeCell ref="E44:F44"/>
    <mergeCell ref="E45:F45"/>
    <mergeCell ref="C9:F9"/>
    <mergeCell ref="A9:A10"/>
    <mergeCell ref="B9:B10"/>
    <mergeCell ref="A6:F6"/>
    <mergeCell ref="A7:F7"/>
  </mergeCells>
  <pageMargins left="0.7" right="0.7" top="0.75" bottom="0.75" header="0.3" footer="0.3"/>
  <pageSetup paperSize="9" scale="5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2F4CD-E146-461B-AA96-22570D4EF3C0}">
  <sheetPr>
    <pageSetUpPr fitToPage="1"/>
  </sheetPr>
  <dimension ref="A1:F44"/>
  <sheetViews>
    <sheetView zoomScale="80" zoomScaleNormal="80" workbookViewId="0">
      <selection activeCell="I56" sqref="I56"/>
    </sheetView>
  </sheetViews>
  <sheetFormatPr defaultRowHeight="15" x14ac:dyDescent="0.25"/>
  <cols>
    <col min="1" max="1" width="68.42578125" style="6" customWidth="1"/>
    <col min="2" max="2" width="36.5703125" style="6" customWidth="1"/>
    <col min="3" max="5" width="24.85546875" style="6" customWidth="1"/>
    <col min="6" max="6" width="24.85546875" style="7" customWidth="1"/>
    <col min="7" max="10" width="9.140625" style="1"/>
    <col min="11" max="11" width="19.42578125" style="1" customWidth="1"/>
    <col min="12" max="12" width="16.7109375" style="1" customWidth="1"/>
    <col min="13" max="13" width="19" style="1" customWidth="1"/>
    <col min="14" max="16384" width="9.140625" style="1"/>
  </cols>
  <sheetData>
    <row r="1" spans="1:6" x14ac:dyDescent="0.25">
      <c r="A1" s="11" t="s">
        <v>100</v>
      </c>
    </row>
    <row r="2" spans="1:6" x14ac:dyDescent="0.25">
      <c r="A2" s="11" t="s">
        <v>101</v>
      </c>
    </row>
    <row r="3" spans="1:6" x14ac:dyDescent="0.25">
      <c r="A3" s="11" t="s">
        <v>102</v>
      </c>
    </row>
    <row r="4" spans="1:6" x14ac:dyDescent="0.25">
      <c r="A4" s="11" t="s">
        <v>103</v>
      </c>
    </row>
    <row r="6" spans="1:6" ht="15.75" x14ac:dyDescent="0.25">
      <c r="A6" s="19" t="s">
        <v>99</v>
      </c>
      <c r="B6" s="19"/>
      <c r="C6" s="19"/>
      <c r="D6" s="19"/>
      <c r="E6" s="19"/>
      <c r="F6" s="19"/>
    </row>
    <row r="7" spans="1:6" ht="15.75" x14ac:dyDescent="0.25">
      <c r="A7" s="20" t="s">
        <v>67</v>
      </c>
      <c r="B7" s="20"/>
      <c r="C7" s="20"/>
      <c r="D7" s="20"/>
      <c r="E7" s="20"/>
      <c r="F7" s="20"/>
    </row>
    <row r="9" spans="1:6" ht="32.25" customHeight="1" x14ac:dyDescent="0.25">
      <c r="A9" s="15" t="s">
        <v>104</v>
      </c>
      <c r="B9" s="15" t="s">
        <v>0</v>
      </c>
      <c r="C9" s="15" t="s">
        <v>105</v>
      </c>
      <c r="D9" s="15" t="s">
        <v>106</v>
      </c>
      <c r="E9" s="15" t="s">
        <v>107</v>
      </c>
      <c r="F9" s="4" t="s">
        <v>108</v>
      </c>
    </row>
    <row r="10" spans="1:6" ht="30.75" customHeight="1" x14ac:dyDescent="0.25">
      <c r="A10" s="10" t="s">
        <v>68</v>
      </c>
      <c r="B10" s="10" t="s">
        <v>95</v>
      </c>
      <c r="C10" s="5" t="s">
        <v>15</v>
      </c>
      <c r="D10" s="5" t="s">
        <v>16</v>
      </c>
      <c r="E10" s="9">
        <v>119449.82</v>
      </c>
      <c r="F10" s="9">
        <v>16191.83</v>
      </c>
    </row>
    <row r="11" spans="1:6" ht="30.75" customHeight="1" x14ac:dyDescent="0.25">
      <c r="A11" s="10" t="s">
        <v>69</v>
      </c>
      <c r="B11" s="10" t="s">
        <v>97</v>
      </c>
      <c r="C11" s="5" t="s">
        <v>17</v>
      </c>
      <c r="D11" s="5" t="s">
        <v>18</v>
      </c>
      <c r="E11" s="9">
        <v>268934.87</v>
      </c>
      <c r="F11" s="9">
        <v>87403.83</v>
      </c>
    </row>
    <row r="12" spans="1:6" ht="30.75" customHeight="1" x14ac:dyDescent="0.25">
      <c r="A12" s="10" t="s">
        <v>69</v>
      </c>
      <c r="B12" s="10" t="s">
        <v>1</v>
      </c>
      <c r="C12" s="5" t="s">
        <v>17</v>
      </c>
      <c r="D12" s="5" t="s">
        <v>18</v>
      </c>
      <c r="E12" s="9">
        <v>268934.87</v>
      </c>
      <c r="F12" s="9">
        <v>87403.83</v>
      </c>
    </row>
    <row r="13" spans="1:6" ht="30.75" customHeight="1" x14ac:dyDescent="0.25">
      <c r="A13" s="10" t="s">
        <v>70</v>
      </c>
      <c r="B13" s="10" t="s">
        <v>95</v>
      </c>
      <c r="C13" s="5" t="s">
        <v>19</v>
      </c>
      <c r="D13" s="5" t="s">
        <v>20</v>
      </c>
      <c r="E13" s="9">
        <f>524700/7.5345</f>
        <v>69639.657575154284</v>
      </c>
      <c r="F13" s="9">
        <v>28909.96</v>
      </c>
    </row>
    <row r="14" spans="1:6" ht="30.75" customHeight="1" x14ac:dyDescent="0.25">
      <c r="A14" s="10" t="s">
        <v>71</v>
      </c>
      <c r="B14" s="10" t="s">
        <v>96</v>
      </c>
      <c r="C14" s="5" t="s">
        <v>21</v>
      </c>
      <c r="D14" s="5" t="s">
        <v>22</v>
      </c>
      <c r="E14" s="9">
        <f>776230/7.5345</f>
        <v>103023.42557568518</v>
      </c>
      <c r="F14" s="9">
        <v>83841.66</v>
      </c>
    </row>
    <row r="15" spans="1:6" ht="30.75" customHeight="1" x14ac:dyDescent="0.25">
      <c r="A15" s="10" t="s">
        <v>72</v>
      </c>
      <c r="B15" s="10" t="s">
        <v>95</v>
      </c>
      <c r="C15" s="5" t="s">
        <v>23</v>
      </c>
      <c r="D15" s="5" t="s">
        <v>24</v>
      </c>
      <c r="E15" s="9">
        <f>1092500/7.5345</f>
        <v>144999.66819297895</v>
      </c>
      <c r="F15" s="9">
        <v>46917.5</v>
      </c>
    </row>
    <row r="16" spans="1:6" ht="30.75" customHeight="1" x14ac:dyDescent="0.25">
      <c r="A16" s="10" t="s">
        <v>73</v>
      </c>
      <c r="B16" s="10" t="s">
        <v>95</v>
      </c>
      <c r="C16" s="5" t="s">
        <v>25</v>
      </c>
      <c r="D16" s="5" t="s">
        <v>26</v>
      </c>
      <c r="E16" s="9">
        <v>119344.35</v>
      </c>
      <c r="F16" s="9">
        <v>14139.61</v>
      </c>
    </row>
    <row r="17" spans="1:6" ht="30.75" customHeight="1" x14ac:dyDescent="0.25">
      <c r="A17" s="10" t="s">
        <v>74</v>
      </c>
      <c r="B17" s="10" t="s">
        <v>2</v>
      </c>
      <c r="C17" s="5" t="s">
        <v>27</v>
      </c>
      <c r="D17" s="5" t="s">
        <v>20</v>
      </c>
      <c r="E17" s="9">
        <f>575623.8/7.5345</f>
        <v>76398.407326299028</v>
      </c>
      <c r="F17" s="9">
        <v>27594.51</v>
      </c>
    </row>
    <row r="18" spans="1:6" ht="30.75" customHeight="1" x14ac:dyDescent="0.25">
      <c r="A18" s="10" t="s">
        <v>75</v>
      </c>
      <c r="B18" s="10" t="s">
        <v>3</v>
      </c>
      <c r="C18" s="5" t="s">
        <v>28</v>
      </c>
      <c r="D18" s="5" t="s">
        <v>29</v>
      </c>
      <c r="E18" s="9">
        <v>40582</v>
      </c>
      <c r="F18" s="9">
        <v>32413.18</v>
      </c>
    </row>
    <row r="19" spans="1:6" ht="30.75" customHeight="1" x14ac:dyDescent="0.25">
      <c r="A19" s="10" t="s">
        <v>76</v>
      </c>
      <c r="B19" s="10" t="s">
        <v>5</v>
      </c>
      <c r="C19" s="5" t="s">
        <v>30</v>
      </c>
      <c r="D19" s="5" t="s">
        <v>31</v>
      </c>
      <c r="E19" s="9">
        <v>1040</v>
      </c>
      <c r="F19" s="9">
        <v>1040</v>
      </c>
    </row>
    <row r="20" spans="1:6" ht="30.75" customHeight="1" x14ac:dyDescent="0.25">
      <c r="A20" s="10" t="s">
        <v>4</v>
      </c>
      <c r="B20" s="10" t="s">
        <v>98</v>
      </c>
      <c r="C20" s="5" t="s">
        <v>32</v>
      </c>
      <c r="D20" s="5" t="s">
        <v>33</v>
      </c>
      <c r="E20" s="9">
        <v>31565</v>
      </c>
      <c r="F20" s="9">
        <v>0</v>
      </c>
    </row>
    <row r="21" spans="1:6" ht="30.75" customHeight="1" x14ac:dyDescent="0.25">
      <c r="A21" s="10" t="s">
        <v>77</v>
      </c>
      <c r="B21" s="10" t="s">
        <v>3</v>
      </c>
      <c r="C21" s="5" t="s">
        <v>34</v>
      </c>
      <c r="D21" s="5" t="s">
        <v>35</v>
      </c>
      <c r="E21" s="9">
        <v>145200</v>
      </c>
      <c r="F21" s="9">
        <v>159522.20000000001</v>
      </c>
    </row>
    <row r="22" spans="1:6" ht="30.75" customHeight="1" x14ac:dyDescent="0.25">
      <c r="A22" s="10" t="s">
        <v>78</v>
      </c>
      <c r="B22" s="10" t="s">
        <v>3</v>
      </c>
      <c r="C22" s="5" t="s">
        <v>36</v>
      </c>
      <c r="D22" s="5" t="s">
        <v>37</v>
      </c>
      <c r="E22" s="9">
        <v>30049</v>
      </c>
      <c r="F22" s="9">
        <v>24040.68</v>
      </c>
    </row>
    <row r="23" spans="1:6" ht="30.75" customHeight="1" x14ac:dyDescent="0.25">
      <c r="A23" s="10" t="s">
        <v>79</v>
      </c>
      <c r="B23" s="10" t="s">
        <v>3</v>
      </c>
      <c r="C23" s="5" t="s">
        <v>38</v>
      </c>
      <c r="D23" s="5" t="s">
        <v>39</v>
      </c>
      <c r="E23" s="9">
        <v>40217</v>
      </c>
      <c r="F23" s="9">
        <v>29982.74</v>
      </c>
    </row>
    <row r="24" spans="1:6" ht="30.75" customHeight="1" x14ac:dyDescent="0.25">
      <c r="A24" s="10" t="s">
        <v>80</v>
      </c>
      <c r="B24" s="10" t="s">
        <v>3</v>
      </c>
      <c r="C24" s="5" t="s">
        <v>40</v>
      </c>
      <c r="D24" s="5" t="s">
        <v>41</v>
      </c>
      <c r="E24" s="9">
        <v>77037</v>
      </c>
      <c r="F24" s="9">
        <v>0</v>
      </c>
    </row>
    <row r="25" spans="1:6" ht="30.75" customHeight="1" x14ac:dyDescent="0.25">
      <c r="A25" s="10" t="s">
        <v>81</v>
      </c>
      <c r="B25" s="10" t="s">
        <v>3</v>
      </c>
      <c r="C25" s="5" t="s">
        <v>42</v>
      </c>
      <c r="D25" s="5" t="s">
        <v>43</v>
      </c>
      <c r="E25" s="9">
        <v>44000</v>
      </c>
      <c r="F25" s="9">
        <v>17600</v>
      </c>
    </row>
    <row r="26" spans="1:6" ht="30.75" customHeight="1" x14ac:dyDescent="0.25">
      <c r="A26" s="10" t="s">
        <v>82</v>
      </c>
      <c r="B26" s="10" t="s">
        <v>6</v>
      </c>
      <c r="C26" s="5" t="s">
        <v>44</v>
      </c>
      <c r="D26" s="5" t="s">
        <v>45</v>
      </c>
      <c r="E26" s="9">
        <v>85623.54</v>
      </c>
      <c r="F26" s="9">
        <v>61546.92</v>
      </c>
    </row>
    <row r="27" spans="1:6" ht="30.75" customHeight="1" x14ac:dyDescent="0.25">
      <c r="A27" s="10" t="s">
        <v>7</v>
      </c>
      <c r="B27" s="10" t="s">
        <v>8</v>
      </c>
      <c r="C27" s="5" t="s">
        <v>46</v>
      </c>
      <c r="D27" s="5" t="s">
        <v>47</v>
      </c>
      <c r="E27" s="9">
        <f>245614.5/7.5345</f>
        <v>32598.646227354169</v>
      </c>
      <c r="F27" s="9">
        <v>26410.62</v>
      </c>
    </row>
    <row r="28" spans="1:6" ht="30.75" customHeight="1" x14ac:dyDescent="0.25">
      <c r="A28" s="10" t="s">
        <v>9</v>
      </c>
      <c r="B28" s="10" t="s">
        <v>8</v>
      </c>
      <c r="C28" s="5" t="s">
        <v>48</v>
      </c>
      <c r="D28" s="5" t="s">
        <v>49</v>
      </c>
      <c r="E28" s="9">
        <v>3000</v>
      </c>
      <c r="F28" s="9">
        <v>2498.29</v>
      </c>
    </row>
    <row r="29" spans="1:6" ht="30.75" customHeight="1" x14ac:dyDescent="0.25">
      <c r="A29" s="10" t="s">
        <v>83</v>
      </c>
      <c r="B29" s="10" t="s">
        <v>95</v>
      </c>
      <c r="C29" s="5" t="s">
        <v>19</v>
      </c>
      <c r="D29" s="5" t="s">
        <v>50</v>
      </c>
      <c r="E29" s="9">
        <f>533930/7.5345</f>
        <v>70864.689096821283</v>
      </c>
      <c r="F29" s="9">
        <v>66947.38</v>
      </c>
    </row>
    <row r="30" spans="1:6" ht="30.75" customHeight="1" x14ac:dyDescent="0.25">
      <c r="A30" s="10" t="s">
        <v>84</v>
      </c>
      <c r="B30" s="10" t="s">
        <v>10</v>
      </c>
      <c r="C30" s="5" t="s">
        <v>51</v>
      </c>
      <c r="D30" s="5" t="s">
        <v>52</v>
      </c>
      <c r="E30" s="9">
        <f>1535483.34/7.5345</f>
        <v>203793.66115867012</v>
      </c>
      <c r="F30" s="9">
        <v>154654.82</v>
      </c>
    </row>
    <row r="31" spans="1:6" ht="30.75" customHeight="1" x14ac:dyDescent="0.25">
      <c r="A31" s="10" t="s">
        <v>11</v>
      </c>
      <c r="B31" s="10" t="s">
        <v>8</v>
      </c>
      <c r="C31" s="5" t="s">
        <v>53</v>
      </c>
      <c r="D31" s="5" t="s">
        <v>54</v>
      </c>
      <c r="E31" s="9"/>
      <c r="F31" s="9">
        <v>17536.490000000002</v>
      </c>
    </row>
    <row r="32" spans="1:6" ht="30.75" customHeight="1" x14ac:dyDescent="0.25">
      <c r="A32" s="10" t="s">
        <v>85</v>
      </c>
      <c r="B32" s="10" t="s">
        <v>8</v>
      </c>
      <c r="C32" s="5" t="s">
        <v>53</v>
      </c>
      <c r="D32" s="5" t="s">
        <v>54</v>
      </c>
      <c r="E32" s="9">
        <f>3098268.07/7.5345</f>
        <v>411210.83947176317</v>
      </c>
      <c r="F32" s="9">
        <v>521218.74</v>
      </c>
    </row>
    <row r="33" spans="1:6" ht="30.75" customHeight="1" x14ac:dyDescent="0.25">
      <c r="A33" s="10" t="s">
        <v>86</v>
      </c>
      <c r="B33" s="10" t="s">
        <v>3</v>
      </c>
      <c r="C33" s="5" t="s">
        <v>55</v>
      </c>
      <c r="D33" s="5" t="s">
        <v>56</v>
      </c>
      <c r="E33" s="9">
        <v>47240</v>
      </c>
      <c r="F33" s="9">
        <v>268313.65000000002</v>
      </c>
    </row>
    <row r="34" spans="1:6" ht="30.75" customHeight="1" x14ac:dyDescent="0.25">
      <c r="A34" s="10" t="s">
        <v>87</v>
      </c>
      <c r="B34" s="10" t="s">
        <v>12</v>
      </c>
      <c r="C34" s="5" t="s">
        <v>21</v>
      </c>
      <c r="D34" s="5" t="s">
        <v>57</v>
      </c>
      <c r="E34" s="9">
        <v>10540</v>
      </c>
      <c r="F34" s="9">
        <v>11293.11</v>
      </c>
    </row>
    <row r="35" spans="1:6" ht="30.75" customHeight="1" x14ac:dyDescent="0.25">
      <c r="A35" s="10" t="s">
        <v>88</v>
      </c>
      <c r="B35" s="12" t="s">
        <v>8</v>
      </c>
      <c r="C35" s="5" t="s">
        <v>58</v>
      </c>
      <c r="D35" s="5" t="s">
        <v>59</v>
      </c>
      <c r="E35" s="9">
        <f>7000202.26/7.5345</f>
        <v>929086.50341761229</v>
      </c>
      <c r="F35" s="9">
        <v>920240.96</v>
      </c>
    </row>
    <row r="36" spans="1:6" ht="30.75" customHeight="1" x14ac:dyDescent="0.25">
      <c r="A36" s="10" t="s">
        <v>89</v>
      </c>
      <c r="B36" s="11" t="s">
        <v>10</v>
      </c>
      <c r="C36" s="5" t="s">
        <v>60</v>
      </c>
      <c r="D36" s="5" t="s">
        <v>59</v>
      </c>
      <c r="E36" s="9">
        <f>1999146.09/7.5345</f>
        <v>265332.28349591879</v>
      </c>
      <c r="F36" s="9">
        <v>180615.84</v>
      </c>
    </row>
    <row r="37" spans="1:6" ht="30.75" customHeight="1" x14ac:dyDescent="0.25">
      <c r="A37" s="10" t="s">
        <v>90</v>
      </c>
      <c r="B37" s="10" t="s">
        <v>5</v>
      </c>
      <c r="C37" s="5" t="s">
        <v>58</v>
      </c>
      <c r="D37" s="5" t="s">
        <v>61</v>
      </c>
      <c r="E37" s="9">
        <v>91105</v>
      </c>
      <c r="F37" s="9">
        <v>91268.32</v>
      </c>
    </row>
    <row r="38" spans="1:6" ht="30.75" customHeight="1" x14ac:dyDescent="0.25">
      <c r="A38" s="10" t="s">
        <v>91</v>
      </c>
      <c r="B38" s="10" t="s">
        <v>3</v>
      </c>
      <c r="C38" s="5" t="s">
        <v>21</v>
      </c>
      <c r="D38" s="5" t="s">
        <v>57</v>
      </c>
      <c r="E38" s="9">
        <v>49092</v>
      </c>
      <c r="F38" s="9">
        <v>208225.36</v>
      </c>
    </row>
    <row r="39" spans="1:6" ht="30.75" customHeight="1" x14ac:dyDescent="0.25">
      <c r="A39" s="10" t="s">
        <v>92</v>
      </c>
      <c r="B39" s="10" t="s">
        <v>3</v>
      </c>
      <c r="C39" s="5" t="s">
        <v>21</v>
      </c>
      <c r="D39" s="5" t="s">
        <v>62</v>
      </c>
      <c r="E39" s="9">
        <v>44465</v>
      </c>
      <c r="F39" s="9">
        <v>34702.79</v>
      </c>
    </row>
    <row r="40" spans="1:6" ht="30.75" customHeight="1" x14ac:dyDescent="0.25">
      <c r="A40" s="10" t="s">
        <v>93</v>
      </c>
      <c r="B40" s="10" t="s">
        <v>13</v>
      </c>
      <c r="C40" s="5" t="s">
        <v>63</v>
      </c>
      <c r="D40" s="5" t="s">
        <v>64</v>
      </c>
      <c r="E40" s="9">
        <v>33327.5</v>
      </c>
      <c r="F40" s="9">
        <v>23256.11</v>
      </c>
    </row>
    <row r="41" spans="1:6" ht="30.75" customHeight="1" x14ac:dyDescent="0.25">
      <c r="A41" s="10" t="s">
        <v>94</v>
      </c>
      <c r="B41" s="10" t="s">
        <v>3</v>
      </c>
      <c r="C41" s="5" t="s">
        <v>38</v>
      </c>
      <c r="D41" s="5" t="s">
        <v>50</v>
      </c>
      <c r="E41" s="9">
        <v>39678</v>
      </c>
      <c r="F41" s="9">
        <v>16020.84</v>
      </c>
    </row>
    <row r="43" spans="1:6" x14ac:dyDescent="0.25">
      <c r="E43" s="21" t="s">
        <v>113</v>
      </c>
      <c r="F43" s="21"/>
    </row>
    <row r="44" spans="1:6" x14ac:dyDescent="0.25">
      <c r="E44" s="21" t="s">
        <v>114</v>
      </c>
      <c r="F44" s="21"/>
    </row>
  </sheetData>
  <mergeCells count="4">
    <mergeCell ref="A6:F6"/>
    <mergeCell ref="A7:F7"/>
    <mergeCell ref="E43:F43"/>
    <mergeCell ref="E44:F44"/>
  </mergeCells>
  <pageMargins left="0.7" right="0.7" top="0.75" bottom="0.75" header="0.3" footer="0.3"/>
  <pageSetup paperSize="9" scale="6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Minđek</dc:creator>
  <cp:lastModifiedBy>Matea</cp:lastModifiedBy>
  <cp:lastPrinted>2024-04-25T07:24:54Z</cp:lastPrinted>
  <dcterms:created xsi:type="dcterms:W3CDTF">2024-03-28T11:36:46Z</dcterms:created>
  <dcterms:modified xsi:type="dcterms:W3CDTF">2024-04-25T07:24:57Z</dcterms:modified>
</cp:coreProperties>
</file>