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Nela\Desktop\"/>
    </mc:Choice>
  </mc:AlternateContent>
  <xr:revisionPtr revIDLastSave="0" documentId="8_{6FAB67D8-8F0A-4A0C-9D20-4615D71D7348}" xr6:coauthVersionLast="37" xr6:coauthVersionMax="37" xr10:uidLastSave="{00000000-0000-0000-0000-000000000000}"/>
  <bookViews>
    <workbookView xWindow="0" yWindow="0" windowWidth="22992" windowHeight="9036" xr2:uid="{AA5EC4CA-2A90-4FAF-ACD9-881B0A7BCF70}"/>
  </bookViews>
  <sheets>
    <sheet name="Troškovnik WEB" sheetId="1" r:id="rId1"/>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F106" i="1" s="1"/>
  <c r="F115" i="1" s="1"/>
  <c r="F97" i="1"/>
  <c r="F96" i="1"/>
  <c r="D96" i="1"/>
  <c r="F93" i="1"/>
  <c r="D93" i="1"/>
  <c r="F91" i="1"/>
  <c r="F99" i="1" s="1"/>
  <c r="F113" i="1" s="1"/>
  <c r="D91" i="1"/>
  <c r="F84" i="1"/>
  <c r="F82" i="1"/>
  <c r="F80" i="1"/>
  <c r="F79" i="1"/>
  <c r="F76" i="1"/>
  <c r="F73" i="1"/>
  <c r="F72" i="1"/>
  <c r="F69" i="1"/>
  <c r="F68" i="1"/>
  <c r="F66" i="1"/>
  <c r="F65" i="1"/>
  <c r="F63" i="1"/>
  <c r="F62" i="1"/>
  <c r="F60" i="1"/>
  <c r="F59" i="1"/>
  <c r="F57" i="1"/>
  <c r="F56" i="1"/>
  <c r="F54" i="1"/>
  <c r="F53" i="1"/>
  <c r="F51" i="1"/>
  <c r="F50" i="1"/>
  <c r="F48" i="1"/>
  <c r="F47" i="1"/>
  <c r="F45" i="1"/>
  <c r="F44" i="1"/>
  <c r="F40" i="1"/>
  <c r="F39" i="1"/>
  <c r="F38" i="1"/>
  <c r="F37" i="1"/>
  <c r="F36" i="1"/>
  <c r="F34" i="1"/>
  <c r="F33" i="1"/>
  <c r="F32" i="1"/>
  <c r="F31" i="1"/>
  <c r="F28" i="1"/>
  <c r="F26" i="1"/>
  <c r="F24" i="1"/>
  <c r="F23" i="1"/>
  <c r="F22" i="1"/>
  <c r="F21" i="1"/>
  <c r="F20" i="1"/>
  <c r="F18" i="1"/>
  <c r="F17" i="1"/>
  <c r="D16" i="1"/>
  <c r="F16" i="1" s="1"/>
  <c r="F15" i="1"/>
  <c r="F12" i="1"/>
  <c r="F10" i="1"/>
  <c r="F8" i="1"/>
  <c r="F86" i="1" s="1"/>
  <c r="F111" i="1" s="1"/>
  <c r="F117" i="1" s="1"/>
  <c r="F118" i="1" l="1"/>
  <c r="F119" i="1"/>
</calcChain>
</file>

<file path=xl/sharedStrings.xml><?xml version="1.0" encoding="utf-8"?>
<sst xmlns="http://schemas.openxmlformats.org/spreadsheetml/2006/main" count="162" uniqueCount="76">
  <si>
    <t>UREĐENJE 3 STRANE FASADE VILE ORŠIĆ</t>
  </si>
  <si>
    <t>(južna, zapadna i sjeverna fasada)</t>
  </si>
  <si>
    <t>1</t>
  </si>
  <si>
    <t>Fasaderski radovi</t>
  </si>
  <si>
    <t>1.1</t>
  </si>
  <si>
    <t>Zatvaranje otvora i oštećenih dijelova vijenca u fasadno zidu debljine 50 cm  sa punom opekom starog formata u vapnenom mortu.</t>
  </si>
  <si>
    <r>
      <t>m</t>
    </r>
    <r>
      <rPr>
        <i/>
        <vertAlign val="superscript"/>
        <sz val="11"/>
        <color theme="1"/>
        <rFont val="Calibri"/>
        <family val="2"/>
        <charset val="238"/>
        <scheme val="minor"/>
      </rPr>
      <t>3</t>
    </r>
  </si>
  <si>
    <t>1.2</t>
  </si>
  <si>
    <t>Dobava, montaža i demontaža fasadne skele izrađene od čeličnih cijevi. Skelu je potrebno izvesti prema Pravilniku o zaštiti na radu u građevinarstvu. Cijena uključuje i amortizaciju skele.</t>
  </si>
  <si>
    <r>
      <t>m</t>
    </r>
    <r>
      <rPr>
        <i/>
        <vertAlign val="superscript"/>
        <sz val="11"/>
        <color theme="1"/>
        <rFont val="Calibri"/>
        <family val="2"/>
        <charset val="238"/>
        <scheme val="minor"/>
      </rPr>
      <t>2</t>
    </r>
  </si>
  <si>
    <t>1.3</t>
  </si>
  <si>
    <t>Djelomično skidanje žbuke sa podnožja zgrade-sokla. Cijena uključuje skidanje oštećene žbuke, otprašivanje zidnih površina zrakom te utovar i odvoz  otpadnog materijala na gradsku deponiju.</t>
  </si>
  <si>
    <t>1.4</t>
  </si>
  <si>
    <t>Djelomično skidanje oštećene vapnene žbuke i neodgovarajuće produžne ili cem. žbuke. Prije otucanja žbuke potrebno je u suradnji sa konzervatorima uzeti šablone profilacija svih karakterističnih elemenata fasade. Šablone je potrebno izrezati u drvu ili drugom čvrstom materijalu, te ih deponirati na zatvorenu deponiju. Cijena uključuje čišćenje reški i zidnih površina te utovar i odvoz  otpadnog materijala na gradsku deponiju. Dane količine su aproksimativne, a točne količine utvrdit će se na gradilištu nakon pregleda pročelja.</t>
  </si>
  <si>
    <t xml:space="preserve"> - glatke površine fasade</t>
  </si>
  <si>
    <t xml:space="preserve"> - profilirana površina fasade</t>
  </si>
  <si>
    <t xml:space="preserve"> - profilirani uglovi pročelja</t>
  </si>
  <si>
    <r>
      <t>m</t>
    </r>
    <r>
      <rPr>
        <i/>
        <vertAlign val="superscript"/>
        <sz val="11"/>
        <color theme="1"/>
        <rFont val="Calibri"/>
        <family val="2"/>
        <charset val="238"/>
        <scheme val="minor"/>
      </rPr>
      <t>2</t>
    </r>
    <r>
      <rPr>
        <sz val="11"/>
        <color theme="1"/>
        <rFont val="Calibri"/>
        <family val="2"/>
        <charset val="238"/>
        <scheme val="minor"/>
      </rPr>
      <t/>
    </r>
  </si>
  <si>
    <t xml:space="preserve"> - špalete oko prozora r.š. 45 cm</t>
  </si>
  <si>
    <r>
      <t>m</t>
    </r>
    <r>
      <rPr>
        <i/>
        <vertAlign val="superscript"/>
        <sz val="11"/>
        <color theme="1"/>
        <rFont val="Calibri"/>
        <family val="2"/>
        <charset val="238"/>
        <scheme val="minor"/>
      </rPr>
      <t>1</t>
    </r>
  </si>
  <si>
    <t>fasadni vijenci:</t>
  </si>
  <si>
    <t xml:space="preserve"> - r.š. 27 cm</t>
  </si>
  <si>
    <t xml:space="preserve"> - r.š. 35 cm</t>
  </si>
  <si>
    <t xml:space="preserve"> - r.š. 45 cm</t>
  </si>
  <si>
    <r>
      <t>m</t>
    </r>
    <r>
      <rPr>
        <i/>
        <vertAlign val="superscript"/>
        <sz val="11"/>
        <color theme="1"/>
        <rFont val="Calibri"/>
        <family val="2"/>
        <charset val="238"/>
        <scheme val="minor"/>
      </rPr>
      <t>1</t>
    </r>
    <r>
      <rPr>
        <sz val="11"/>
        <color theme="1"/>
        <rFont val="Calibri"/>
        <family val="2"/>
        <charset val="238"/>
        <scheme val="minor"/>
      </rPr>
      <t/>
    </r>
  </si>
  <si>
    <t xml:space="preserve"> - r.š. 60 cm</t>
  </si>
  <si>
    <t xml:space="preserve"> - r.š. 123 cm</t>
  </si>
  <si>
    <t>1.5</t>
  </si>
  <si>
    <t>Izrada fasadne žbuke sa pravokutnicima zrnate teksture kao postojeća, vapnenim mortom (prema uputstvu konzervatora) koja se izvodi na očišćene i otprašene zidne površine  podnožja fasade - sokla. Cijena uključuje prethodno nanošenje rijetkog "laganog" produžnog morta, izrađenog s bijelim cementom. Dane količine su aproksimativne, a točne količine utvrditi će se na gradilištu. U jediničnu cijenu treba uključiti sve eventualne dodatke i faktore za profiliranost površine.</t>
  </si>
  <si>
    <t>1.6</t>
  </si>
  <si>
    <t>Izrada sanacijskog - isušujućeg, bez cementnog sustava žbuke, otpornog na soli, na donjem dijelu  fasade profilirane površine i uglova a visine 135 cm iznad sokla. U jediničnu cijenu treba uključiti sve eventualne dodatke i faktore za profiliranost površine.</t>
  </si>
  <si>
    <t>1.7</t>
  </si>
  <si>
    <t>Izrada fasadne žbuke vapnenim mortom (prema uputstvu konzervatora) koja se izvodi na očišćene i otprašene zidne površine pročelja. Cijena uključuje prethodno nanošenje rijetkog "laganog" produžnog morta, izrađenog s bijelim cementom. Dane količine su aproksimativne, a točne količine utvrditi će se na gradilištu. U jediničnu cijenu treba uključiti sve eventualne dodatke i faktore za profiliranost površine.</t>
  </si>
  <si>
    <t>1.8</t>
  </si>
  <si>
    <t>Bojanje fasadnih ožbukanih površina bojama koje omogućavaju prirodnu parodifuziju i isušivanje zaostale vlage u zidovima ("disanje ziđa").   Cijena uključuje  i  potrebne predradnje (čišćenje, skidanje starih slojeva boje, popravak sitnih oštećenja, rupa i pukotina i sl.). U jediničnu cijenu treba uključiti sve eventualne dodatke i faktore za profiliranost površine.</t>
  </si>
  <si>
    <t>a) bojanje ravnih (glatkih) površina</t>
  </si>
  <si>
    <t xml:space="preserve">    - nova žbuka</t>
  </si>
  <si>
    <t xml:space="preserve">    - stara žbuka</t>
  </si>
  <si>
    <t>b) bojanje profiliranih površina</t>
  </si>
  <si>
    <t>c) bojanje profilirane žbuke na uglovima</t>
  </si>
  <si>
    <t>d) bojanje profiliranih špaleta otvora razvijene širine 45 cm</t>
  </si>
  <si>
    <t>e) bojanje profiliranih vijenaca razvijene širine 27 cm</t>
  </si>
  <si>
    <t>f) bojanje profiliranih vijenaca r.š. 35 cm</t>
  </si>
  <si>
    <t>g) bojanje profiliranog vijenca r.š. 45 cm</t>
  </si>
  <si>
    <t>h) bojanje profiliranih vijenaca r.š. 60 cm</t>
  </si>
  <si>
    <t>i) bojanje profiliranih vijenaca r.š. 123 cm</t>
  </si>
  <si>
    <t>1.9</t>
  </si>
  <si>
    <r>
      <t>Kao</t>
    </r>
    <r>
      <rPr>
        <i/>
        <sz val="11"/>
        <rFont val="Calibri"/>
        <family val="2"/>
        <charset val="238"/>
        <scheme val="minor"/>
      </rPr>
      <t xml:space="preserve"> st. 1.8.</t>
    </r>
    <r>
      <rPr>
        <i/>
        <sz val="11"/>
        <color theme="1"/>
        <rFont val="Calibri"/>
        <family val="2"/>
        <charset val="238"/>
        <scheme val="minor"/>
      </rPr>
      <t xml:space="preserve"> samo bojanje žbuke podnožja objekta (sokla).</t>
    </r>
  </si>
  <si>
    <t>1.10</t>
  </si>
  <si>
    <r>
      <t>Kao</t>
    </r>
    <r>
      <rPr>
        <i/>
        <sz val="11"/>
        <rFont val="Calibri"/>
        <family val="2"/>
        <charset val="238"/>
        <scheme val="minor"/>
      </rPr>
      <t xml:space="preserve"> st. 1.8.</t>
    </r>
    <r>
      <rPr>
        <i/>
        <sz val="11"/>
        <color theme="1"/>
        <rFont val="Calibri"/>
        <family val="2"/>
        <charset val="238"/>
        <scheme val="minor"/>
      </rPr>
      <t xml:space="preserve"> samo bojanje sanacijskog - isušujućeg, bez cementnog sustava žbuke, otpornog na soli, na donjem dijelu  fasade profilirane površine i uglova a visine 135 cm iznad sokla.</t>
    </r>
  </si>
  <si>
    <t>1.11</t>
  </si>
  <si>
    <t>Temeljito mehaničko čišćenje postojećih dekorativnih elemenata od terakote na krovnom vijencu, popravak eventualnih sitnih oštećenja, zamjena jako oštećenih elemenata novim, identičnim postojećim te bojanje svih vidljivih površina bojom po uputama konzervatora, s potrebnim predradnjama. U cijeni je  i izrada eventualno novih elemenata na način da se postojeći iskoristi za kalup za pećenje istog. Točna količina novih elemenata odredit će se na građevini. Okvirna veličina pojedinog elementa cca  30/30/12 cm. U jediničnu cijenu treba uključiti sve eventualne dodatke i faktore za profiliranost površine.</t>
  </si>
  <si>
    <t xml:space="preserve"> - novi elementi</t>
  </si>
  <si>
    <t>kom</t>
  </si>
  <si>
    <t xml:space="preserve"> - postojeći elementi</t>
  </si>
  <si>
    <t>1.12</t>
  </si>
  <si>
    <t>Temeljito mehaničko čišćenje postojećih dekorativnih elemenata od terakote iznad prozora u katu, popravak eventualnih sitnih oštećenja i bojanje svih  vidljivih površina bojom po izboru konzervatora, s potrebnim pred radnjama. Okvirna veličina pojedinog elementa cca 20/75/20 cm. U jediničnu cijenu treba uključiti sve eventualne dodatke i faktore za profiliranost površine.</t>
  </si>
  <si>
    <t>1.13</t>
  </si>
  <si>
    <t>Temeljito mehaničko čišćenje postojećih dekorativnih elemenata od terakote ispod klupčica prozora prizemlja, popravak eventualnih sitnih oštećenja i bojanje svih  vidljivih površina bojom po izboru konzervatora, s potrebnim pred radnjama. Okvirna veličina pojedinog elementa cca 20/20/20 cm. U jediničnu cijenu treba uključiti sve eventualne dodatke i faktore za profiliranost površine.</t>
  </si>
  <si>
    <t>Limarski radovi</t>
  </si>
  <si>
    <t>2.1</t>
  </si>
  <si>
    <t>Skidanje postojećeg, izrada i montaža novog opšava (klupčice) profiliranog vijenca u visini stropa prizemlja izvedenog od cinkotit lima d=0,6 mm, razvijene širine cca 55 cm, s potrebnim materijalom za pričvršćenje i podložnom ljepenkom. Gornji rub limenog opšava upustiti pod žbuku a donji izvesti u obliku okapnice. U cijenu uključiti i utovar i odvoz otpadnog materijala na gradsku deponiju.</t>
  </si>
  <si>
    <t>2.2</t>
  </si>
  <si>
    <r>
      <t>Kao st.</t>
    </r>
    <r>
      <rPr>
        <i/>
        <sz val="11"/>
        <rFont val="Calibri"/>
        <family val="2"/>
        <charset val="238"/>
        <scheme val="minor"/>
      </rPr>
      <t xml:space="preserve"> 2.1 </t>
    </r>
    <r>
      <rPr>
        <i/>
        <sz val="11"/>
        <color theme="1"/>
        <rFont val="Calibri"/>
        <family val="2"/>
        <charset val="238"/>
        <scheme val="minor"/>
      </rPr>
      <t xml:space="preserve"> samo opšav (klupčica) profiliranog istaka iznad prozora i vrata kata, limom razvijene širine cca 45 cm.</t>
    </r>
  </si>
  <si>
    <t>2.3</t>
  </si>
  <si>
    <t>Skidanje postojećeg, izrada i montaža novog opšava vanjskih prozorskih klupčica, izvedenih od cinkotit lima d=0,6 mm, razvijene širine 30 do 50 cm i 40 cm, s potrebnim materijalom za pričvršćenje i podložnom ljepenkom. U cijenu uključiti i utovar i odvoz otpadnog materijala na gradsku deponiju.</t>
  </si>
  <si>
    <t xml:space="preserve"> - r.š. 30 do 50 cm</t>
  </si>
  <si>
    <t xml:space="preserve"> - r.š. 40 cm</t>
  </si>
  <si>
    <t>3</t>
  </si>
  <si>
    <t>Bravarski radovi</t>
  </si>
  <si>
    <t>3.1</t>
  </si>
  <si>
    <t>Popravak vanjskih ulaznih željeznih dvokrilnih vrata sa spajanjem odnosno zamjenom oštećenih dijelova (kao stup, držač stupa, panti). Po popravku treba  očistiti oksidirane dijelove te obojati zaštitnim i završnim bojama. Vrata su dimenzija cca 2,80m x 2,40 m sa okvirima i punom željeznom ispunom visine cca 60 cm u donjem dijelu te  sa mrežnom ispunom u gornjem dijelu.</t>
  </si>
  <si>
    <t>REKAPITULACIJA :</t>
  </si>
  <si>
    <t>UKUPNO</t>
  </si>
  <si>
    <t>pdv</t>
  </si>
  <si>
    <t>SVEUKUPNO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</si>
</sst>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i/>
      <sz val="11"/>
      <color theme="1"/>
      <name val="Calibri"/>
      <family val="2"/>
      <charset val="238"/>
      <scheme val="minor"/>
    </font>
    <font>
      <b/>
      <i/>
      <sz val="16"/>
      <color theme="1"/>
      <name val="Calibri"/>
      <family val="2"/>
      <charset val="238"/>
      <scheme val="minor"/>
    </font>
    <font>
      <b/>
      <i/>
      <sz val="11"/>
      <color theme="1"/>
      <name val="Calibri"/>
      <family val="2"/>
      <charset val="238"/>
      <scheme val="minor"/>
    </font>
    <font>
      <i/>
      <vertAlign val="superscript"/>
      <sz val="11"/>
      <color theme="1"/>
      <name val="Calibri"/>
      <family val="2"/>
      <charset val="238"/>
      <scheme val="minor"/>
    </font>
    <font>
      <i/>
      <sz val="11"/>
      <name val="Calibri"/>
      <family val="2"/>
      <charset val="238"/>
      <scheme val="minor"/>
    </font>
    <font>
      <b/>
      <i/>
      <sz val="12"/>
      <color theme="1"/>
      <name val="Calibri"/>
      <family val="2"/>
      <charset val="238"/>
      <scheme val="minor"/>
    </font>
    <font>
      <b/>
      <i/>
      <sz val="14"/>
      <color theme="1"/>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49" fontId="1" fillId="0" borderId="0" xfId="0" applyNumberFormat="1" applyFont="1" applyAlignment="1">
      <alignment horizontal="left" vertical="top"/>
    </xf>
    <xf numFmtId="49" fontId="2" fillId="0" borderId="0" xfId="0" applyNumberFormat="1" applyFont="1" applyAlignment="1">
      <alignment vertical="distributed"/>
    </xf>
    <xf numFmtId="49" fontId="1" fillId="0" borderId="0" xfId="0" applyNumberFormat="1" applyFont="1" applyAlignment="1">
      <alignment horizontal="center"/>
    </xf>
    <xf numFmtId="4" fontId="1" fillId="0" borderId="0" xfId="0" applyNumberFormat="1" applyFont="1" applyFill="1"/>
    <xf numFmtId="4" fontId="1" fillId="0" borderId="0" xfId="0" applyNumberFormat="1" applyFont="1"/>
    <xf numFmtId="0" fontId="1" fillId="0" borderId="0" xfId="0" applyFont="1"/>
    <xf numFmtId="49" fontId="1" fillId="0" borderId="0" xfId="0" applyNumberFormat="1" applyFont="1" applyAlignment="1">
      <alignment vertical="distributed"/>
    </xf>
    <xf numFmtId="49" fontId="3" fillId="0" borderId="0" xfId="0" applyNumberFormat="1" applyFont="1" applyAlignment="1">
      <alignment horizontal="left" vertical="top"/>
    </xf>
    <xf numFmtId="49" fontId="3" fillId="0" borderId="0" xfId="0" applyNumberFormat="1" applyFont="1" applyAlignment="1">
      <alignment vertical="distributed"/>
    </xf>
    <xf numFmtId="49" fontId="1" fillId="0" borderId="0" xfId="0" applyNumberFormat="1" applyFont="1" applyFill="1" applyAlignment="1">
      <alignment vertical="distributed"/>
    </xf>
    <xf numFmtId="49" fontId="1" fillId="0" borderId="0" xfId="0" applyNumberFormat="1" applyFont="1" applyAlignment="1">
      <alignment vertical="top"/>
    </xf>
    <xf numFmtId="49" fontId="5" fillId="0" borderId="0" xfId="0" applyNumberFormat="1" applyFont="1" applyAlignment="1">
      <alignment vertical="distributed"/>
    </xf>
    <xf numFmtId="4" fontId="3" fillId="0" borderId="0" xfId="0" applyNumberFormat="1" applyFont="1"/>
    <xf numFmtId="49" fontId="2" fillId="0" borderId="0" xfId="0" applyNumberFormat="1" applyFont="1" applyAlignment="1">
      <alignment horizontal="left" vertical="top"/>
    </xf>
    <xf numFmtId="49" fontId="6" fillId="0" borderId="0" xfId="0" applyNumberFormat="1" applyFont="1" applyAlignment="1">
      <alignment vertical="distributed"/>
    </xf>
    <xf numFmtId="49" fontId="6" fillId="0" borderId="0" xfId="0" applyNumberFormat="1" applyFont="1" applyAlignment="1">
      <alignment horizontal="center"/>
    </xf>
    <xf numFmtId="4" fontId="6" fillId="0" borderId="0" xfId="0" applyNumberFormat="1" applyFont="1" applyFill="1"/>
    <xf numFmtId="4" fontId="6" fillId="0" borderId="0" xfId="0" applyNumberFormat="1" applyFont="1"/>
    <xf numFmtId="4" fontId="3" fillId="0" borderId="0" xfId="0" applyNumberFormat="1" applyFont="1" applyFill="1"/>
    <xf numFmtId="4" fontId="7" fillId="0" borderId="0" xfId="0" applyNumberFormat="1" applyFont="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7ADB8-391B-4E12-A8B2-80D44F8E61DD}">
  <dimension ref="A2:F119"/>
  <sheetViews>
    <sheetView tabSelected="1" topLeftCell="A98" workbookViewId="0">
      <selection activeCell="D13" sqref="D13"/>
    </sheetView>
  </sheetViews>
  <sheetFormatPr defaultColWidth="9" defaultRowHeight="14.4" x14ac:dyDescent="0.3"/>
  <cols>
    <col min="1" max="1" width="9" style="1"/>
    <col min="2" max="2" width="53.88671875" style="7" customWidth="1"/>
    <col min="3" max="3" width="9" style="3"/>
    <col min="4" max="4" width="12.33203125" style="4" customWidth="1"/>
    <col min="5" max="5" width="12.33203125" style="5" customWidth="1"/>
    <col min="6" max="6" width="13.6640625" style="5" customWidth="1"/>
    <col min="7" max="16384" width="9" style="6"/>
  </cols>
  <sheetData>
    <row r="2" spans="1:6" ht="21" x14ac:dyDescent="0.3">
      <c r="B2" s="2" t="s">
        <v>0</v>
      </c>
    </row>
    <row r="3" spans="1:6" x14ac:dyDescent="0.3">
      <c r="B3" s="7" t="s">
        <v>1</v>
      </c>
    </row>
    <row r="6" spans="1:6" x14ac:dyDescent="0.3">
      <c r="A6" s="8" t="s">
        <v>2</v>
      </c>
      <c r="B6" s="9" t="s">
        <v>3</v>
      </c>
    </row>
    <row r="8" spans="1:6" ht="28.5" customHeight="1" x14ac:dyDescent="0.3">
      <c r="A8" s="1" t="s">
        <v>4</v>
      </c>
      <c r="B8" s="7" t="s">
        <v>5</v>
      </c>
      <c r="C8" s="3" t="s">
        <v>6</v>
      </c>
      <c r="D8" s="4">
        <v>1</v>
      </c>
      <c r="F8" s="5">
        <f>ROUND(D8*E8,2)</f>
        <v>0</v>
      </c>
    </row>
    <row r="10" spans="1:6" ht="42.75" customHeight="1" x14ac:dyDescent="0.3">
      <c r="A10" s="1" t="s">
        <v>7</v>
      </c>
      <c r="B10" s="7" t="s">
        <v>8</v>
      </c>
      <c r="C10" s="3" t="s">
        <v>9</v>
      </c>
      <c r="D10" s="4">
        <v>688</v>
      </c>
      <c r="F10" s="5">
        <f>ROUND(D10*E10,2)</f>
        <v>0</v>
      </c>
    </row>
    <row r="12" spans="1:6" ht="57.6" x14ac:dyDescent="0.3">
      <c r="A12" s="1" t="s">
        <v>10</v>
      </c>
      <c r="B12" s="7" t="s">
        <v>11</v>
      </c>
      <c r="C12" s="3" t="s">
        <v>9</v>
      </c>
      <c r="D12" s="4">
        <v>47.6</v>
      </c>
      <c r="F12" s="5">
        <f>ROUND(D12*E12,2)</f>
        <v>0</v>
      </c>
    </row>
    <row r="14" spans="1:6" ht="129.6" x14ac:dyDescent="0.3">
      <c r="A14" s="1" t="s">
        <v>12</v>
      </c>
      <c r="B14" s="7" t="s">
        <v>13</v>
      </c>
    </row>
    <row r="15" spans="1:6" ht="16.2" x14ac:dyDescent="0.3">
      <c r="B15" s="7" t="s">
        <v>14</v>
      </c>
      <c r="C15" s="3" t="s">
        <v>9</v>
      </c>
      <c r="D15" s="4">
        <v>100.1</v>
      </c>
      <c r="F15" s="5">
        <f>ROUND(D15*E15,2)</f>
        <v>0</v>
      </c>
    </row>
    <row r="16" spans="1:6" ht="16.2" x14ac:dyDescent="0.3">
      <c r="B16" s="7" t="s">
        <v>15</v>
      </c>
      <c r="C16" s="3" t="s">
        <v>9</v>
      </c>
      <c r="D16" s="4">
        <f>101.5+72</f>
        <v>173.5</v>
      </c>
      <c r="F16" s="5">
        <f t="shared" ref="F16:F28" si="0">ROUND(D16*E16,2)</f>
        <v>0</v>
      </c>
    </row>
    <row r="17" spans="1:6" ht="16.2" x14ac:dyDescent="0.3">
      <c r="B17" s="7" t="s">
        <v>16</v>
      </c>
      <c r="C17" s="3" t="s">
        <v>17</v>
      </c>
      <c r="D17" s="4">
        <v>29.4</v>
      </c>
      <c r="F17" s="5">
        <f t="shared" si="0"/>
        <v>0</v>
      </c>
    </row>
    <row r="18" spans="1:6" ht="16.2" x14ac:dyDescent="0.3">
      <c r="B18" s="7" t="s">
        <v>18</v>
      </c>
      <c r="C18" s="3" t="s">
        <v>19</v>
      </c>
      <c r="D18" s="4">
        <v>92.4</v>
      </c>
      <c r="F18" s="5">
        <f t="shared" si="0"/>
        <v>0</v>
      </c>
    </row>
    <row r="19" spans="1:6" x14ac:dyDescent="0.3">
      <c r="B19" s="7" t="s">
        <v>20</v>
      </c>
    </row>
    <row r="20" spans="1:6" ht="16.2" x14ac:dyDescent="0.3">
      <c r="B20" s="7" t="s">
        <v>21</v>
      </c>
      <c r="C20" s="3" t="s">
        <v>19</v>
      </c>
      <c r="D20" s="4">
        <v>70.7</v>
      </c>
      <c r="F20" s="5">
        <f t="shared" si="0"/>
        <v>0</v>
      </c>
    </row>
    <row r="21" spans="1:6" ht="16.2" x14ac:dyDescent="0.3">
      <c r="B21" s="7" t="s">
        <v>22</v>
      </c>
      <c r="C21" s="3" t="s">
        <v>19</v>
      </c>
      <c r="D21" s="4">
        <v>22.4</v>
      </c>
      <c r="F21" s="5">
        <f t="shared" si="0"/>
        <v>0</v>
      </c>
    </row>
    <row r="22" spans="1:6" ht="16.2" x14ac:dyDescent="0.3">
      <c r="B22" s="7" t="s">
        <v>23</v>
      </c>
      <c r="C22" s="3" t="s">
        <v>24</v>
      </c>
      <c r="D22" s="4">
        <v>14</v>
      </c>
      <c r="F22" s="5">
        <f t="shared" si="0"/>
        <v>0</v>
      </c>
    </row>
    <row r="23" spans="1:6" ht="16.2" x14ac:dyDescent="0.3">
      <c r="B23" s="7" t="s">
        <v>25</v>
      </c>
      <c r="C23" s="3" t="s">
        <v>24</v>
      </c>
      <c r="D23" s="4">
        <v>78.400000000000006</v>
      </c>
      <c r="F23" s="5">
        <f t="shared" si="0"/>
        <v>0</v>
      </c>
    </row>
    <row r="24" spans="1:6" ht="16.2" x14ac:dyDescent="0.3">
      <c r="B24" s="7" t="s">
        <v>26</v>
      </c>
      <c r="C24" s="3" t="s">
        <v>24</v>
      </c>
      <c r="D24" s="4">
        <v>37.799999999999997</v>
      </c>
      <c r="F24" s="5">
        <f t="shared" si="0"/>
        <v>0</v>
      </c>
    </row>
    <row r="26" spans="1:6" ht="115.2" x14ac:dyDescent="0.3">
      <c r="A26" s="1" t="s">
        <v>27</v>
      </c>
      <c r="B26" s="10" t="s">
        <v>28</v>
      </c>
      <c r="C26" s="3" t="s">
        <v>17</v>
      </c>
      <c r="D26" s="4">
        <v>47.6</v>
      </c>
      <c r="F26" s="5">
        <f t="shared" si="0"/>
        <v>0</v>
      </c>
    </row>
    <row r="27" spans="1:6" x14ac:dyDescent="0.3">
      <c r="B27" s="10"/>
    </row>
    <row r="28" spans="1:6" ht="72" x14ac:dyDescent="0.3">
      <c r="A28" s="1" t="s">
        <v>29</v>
      </c>
      <c r="B28" s="10" t="s">
        <v>30</v>
      </c>
      <c r="C28" s="3" t="s">
        <v>17</v>
      </c>
      <c r="D28" s="4">
        <v>72</v>
      </c>
      <c r="F28" s="5">
        <f t="shared" si="0"/>
        <v>0</v>
      </c>
    </row>
    <row r="30" spans="1:6" ht="102.6" customHeight="1" x14ac:dyDescent="0.3">
      <c r="A30" s="1" t="s">
        <v>31</v>
      </c>
      <c r="B30" s="7" t="s">
        <v>32</v>
      </c>
    </row>
    <row r="31" spans="1:6" ht="16.2" x14ac:dyDescent="0.3">
      <c r="B31" s="7" t="s">
        <v>14</v>
      </c>
      <c r="C31" s="3" t="s">
        <v>9</v>
      </c>
      <c r="D31" s="4">
        <v>100.1</v>
      </c>
      <c r="F31" s="5">
        <f t="shared" ref="F31:F40" si="1">ROUND(D31*E31,2)</f>
        <v>0</v>
      </c>
    </row>
    <row r="32" spans="1:6" ht="16.2" x14ac:dyDescent="0.3">
      <c r="B32" s="7" t="s">
        <v>15</v>
      </c>
      <c r="C32" s="3" t="s">
        <v>9</v>
      </c>
      <c r="D32" s="4">
        <v>101.5</v>
      </c>
      <c r="F32" s="5">
        <f t="shared" si="1"/>
        <v>0</v>
      </c>
    </row>
    <row r="33" spans="1:6" ht="16.2" x14ac:dyDescent="0.3">
      <c r="B33" s="7" t="s">
        <v>16</v>
      </c>
      <c r="C33" s="3" t="s">
        <v>17</v>
      </c>
      <c r="D33" s="4">
        <v>29.4</v>
      </c>
      <c r="F33" s="5">
        <f t="shared" si="1"/>
        <v>0</v>
      </c>
    </row>
    <row r="34" spans="1:6" ht="16.2" x14ac:dyDescent="0.3">
      <c r="B34" s="7" t="s">
        <v>18</v>
      </c>
      <c r="C34" s="3" t="s">
        <v>19</v>
      </c>
      <c r="D34" s="4">
        <v>92.4</v>
      </c>
      <c r="F34" s="5">
        <f t="shared" si="1"/>
        <v>0</v>
      </c>
    </row>
    <row r="35" spans="1:6" x14ac:dyDescent="0.3">
      <c r="B35" s="7" t="s">
        <v>20</v>
      </c>
    </row>
    <row r="36" spans="1:6" ht="16.2" x14ac:dyDescent="0.3">
      <c r="B36" s="7" t="s">
        <v>21</v>
      </c>
      <c r="C36" s="3" t="s">
        <v>19</v>
      </c>
      <c r="D36" s="4">
        <v>70.7</v>
      </c>
      <c r="F36" s="5">
        <f t="shared" si="1"/>
        <v>0</v>
      </c>
    </row>
    <row r="37" spans="1:6" ht="16.2" x14ac:dyDescent="0.3">
      <c r="B37" s="7" t="s">
        <v>22</v>
      </c>
      <c r="C37" s="3" t="s">
        <v>19</v>
      </c>
      <c r="D37" s="4">
        <v>22.4</v>
      </c>
      <c r="F37" s="5">
        <f t="shared" si="1"/>
        <v>0</v>
      </c>
    </row>
    <row r="38" spans="1:6" ht="16.2" x14ac:dyDescent="0.3">
      <c r="B38" s="7" t="s">
        <v>23</v>
      </c>
      <c r="C38" s="3" t="s">
        <v>24</v>
      </c>
      <c r="D38" s="4">
        <v>14</v>
      </c>
      <c r="F38" s="5">
        <f t="shared" si="1"/>
        <v>0</v>
      </c>
    </row>
    <row r="39" spans="1:6" ht="16.2" x14ac:dyDescent="0.3">
      <c r="B39" s="7" t="s">
        <v>25</v>
      </c>
      <c r="C39" s="3" t="s">
        <v>24</v>
      </c>
      <c r="D39" s="4">
        <v>78.400000000000006</v>
      </c>
      <c r="F39" s="5">
        <f t="shared" si="1"/>
        <v>0</v>
      </c>
    </row>
    <row r="40" spans="1:6" ht="16.2" x14ac:dyDescent="0.3">
      <c r="B40" s="7" t="s">
        <v>26</v>
      </c>
      <c r="C40" s="3" t="s">
        <v>24</v>
      </c>
      <c r="D40" s="4">
        <v>37.799999999999997</v>
      </c>
      <c r="F40" s="5">
        <f t="shared" si="1"/>
        <v>0</v>
      </c>
    </row>
    <row r="42" spans="1:6" ht="83.55" customHeight="1" x14ac:dyDescent="0.3">
      <c r="A42" s="1" t="s">
        <v>33</v>
      </c>
      <c r="B42" s="7" t="s">
        <v>34</v>
      </c>
    </row>
    <row r="43" spans="1:6" x14ac:dyDescent="0.3">
      <c r="B43" s="7" t="s">
        <v>35</v>
      </c>
    </row>
    <row r="44" spans="1:6" ht="16.2" x14ac:dyDescent="0.3">
      <c r="B44" s="7" t="s">
        <v>36</v>
      </c>
      <c r="C44" s="3" t="s">
        <v>9</v>
      </c>
      <c r="D44" s="4">
        <v>100.1</v>
      </c>
      <c r="F44" s="5">
        <f t="shared" ref="F44:F73" si="2">ROUND(D44*E44,2)</f>
        <v>0</v>
      </c>
    </row>
    <row r="45" spans="1:6" ht="16.2" x14ac:dyDescent="0.3">
      <c r="B45" s="7" t="s">
        <v>37</v>
      </c>
      <c r="C45" s="3" t="s">
        <v>9</v>
      </c>
      <c r="D45" s="4">
        <v>42.9</v>
      </c>
      <c r="F45" s="5">
        <f t="shared" si="2"/>
        <v>0</v>
      </c>
    </row>
    <row r="46" spans="1:6" x14ac:dyDescent="0.3">
      <c r="B46" s="7" t="s">
        <v>38</v>
      </c>
    </row>
    <row r="47" spans="1:6" ht="16.2" x14ac:dyDescent="0.3">
      <c r="B47" s="7" t="s">
        <v>36</v>
      </c>
      <c r="C47" s="3" t="s">
        <v>9</v>
      </c>
      <c r="D47" s="4">
        <v>101.5</v>
      </c>
      <c r="F47" s="5">
        <f t="shared" si="2"/>
        <v>0</v>
      </c>
    </row>
    <row r="48" spans="1:6" ht="16.2" x14ac:dyDescent="0.3">
      <c r="B48" s="7" t="s">
        <v>37</v>
      </c>
      <c r="C48" s="3" t="s">
        <v>9</v>
      </c>
      <c r="D48" s="4">
        <v>43.5</v>
      </c>
      <c r="F48" s="5">
        <f t="shared" si="2"/>
        <v>0</v>
      </c>
    </row>
    <row r="49" spans="2:6" x14ac:dyDescent="0.3">
      <c r="B49" s="7" t="s">
        <v>39</v>
      </c>
    </row>
    <row r="50" spans="2:6" ht="16.2" x14ac:dyDescent="0.3">
      <c r="B50" s="7" t="s">
        <v>36</v>
      </c>
      <c r="C50" s="3" t="s">
        <v>9</v>
      </c>
      <c r="D50" s="4">
        <v>29.4</v>
      </c>
      <c r="F50" s="5">
        <f t="shared" si="2"/>
        <v>0</v>
      </c>
    </row>
    <row r="51" spans="2:6" ht="16.2" x14ac:dyDescent="0.3">
      <c r="B51" s="7" t="s">
        <v>37</v>
      </c>
      <c r="C51" s="3" t="s">
        <v>9</v>
      </c>
      <c r="D51" s="4">
        <v>12.6</v>
      </c>
      <c r="F51" s="5">
        <f t="shared" si="2"/>
        <v>0</v>
      </c>
    </row>
    <row r="52" spans="2:6" x14ac:dyDescent="0.3">
      <c r="B52" s="7" t="s">
        <v>40</v>
      </c>
    </row>
    <row r="53" spans="2:6" ht="16.2" x14ac:dyDescent="0.3">
      <c r="B53" s="7" t="s">
        <v>36</v>
      </c>
      <c r="C53" s="3" t="s">
        <v>24</v>
      </c>
      <c r="D53" s="4">
        <v>92.4</v>
      </c>
      <c r="F53" s="5">
        <f t="shared" si="2"/>
        <v>0</v>
      </c>
    </row>
    <row r="54" spans="2:6" ht="16.2" x14ac:dyDescent="0.3">
      <c r="B54" s="7" t="s">
        <v>37</v>
      </c>
      <c r="C54" s="3" t="s">
        <v>24</v>
      </c>
      <c r="D54" s="4">
        <v>39.6</v>
      </c>
      <c r="F54" s="5">
        <f t="shared" si="2"/>
        <v>0</v>
      </c>
    </row>
    <row r="55" spans="2:6" x14ac:dyDescent="0.3">
      <c r="B55" s="7" t="s">
        <v>41</v>
      </c>
    </row>
    <row r="56" spans="2:6" ht="16.2" x14ac:dyDescent="0.3">
      <c r="B56" s="7" t="s">
        <v>36</v>
      </c>
      <c r="C56" s="3" t="s">
        <v>24</v>
      </c>
      <c r="D56" s="4">
        <v>70.7</v>
      </c>
      <c r="F56" s="5">
        <f t="shared" si="2"/>
        <v>0</v>
      </c>
    </row>
    <row r="57" spans="2:6" ht="16.2" x14ac:dyDescent="0.3">
      <c r="B57" s="7" t="s">
        <v>37</v>
      </c>
      <c r="C57" s="3" t="s">
        <v>24</v>
      </c>
      <c r="D57" s="4">
        <v>30.3</v>
      </c>
      <c r="F57" s="5">
        <f t="shared" si="2"/>
        <v>0</v>
      </c>
    </row>
    <row r="58" spans="2:6" x14ac:dyDescent="0.3">
      <c r="B58" s="7" t="s">
        <v>42</v>
      </c>
    </row>
    <row r="59" spans="2:6" ht="16.2" x14ac:dyDescent="0.3">
      <c r="B59" s="7" t="s">
        <v>36</v>
      </c>
      <c r="C59" s="3" t="s">
        <v>24</v>
      </c>
      <c r="D59" s="4">
        <v>22.4</v>
      </c>
      <c r="F59" s="5">
        <f t="shared" si="2"/>
        <v>0</v>
      </c>
    </row>
    <row r="60" spans="2:6" ht="16.2" x14ac:dyDescent="0.3">
      <c r="B60" s="7" t="s">
        <v>37</v>
      </c>
      <c r="C60" s="3" t="s">
        <v>24</v>
      </c>
      <c r="D60" s="4">
        <v>9.6</v>
      </c>
      <c r="F60" s="5">
        <f t="shared" si="2"/>
        <v>0</v>
      </c>
    </row>
    <row r="61" spans="2:6" x14ac:dyDescent="0.3">
      <c r="B61" s="7" t="s">
        <v>43</v>
      </c>
    </row>
    <row r="62" spans="2:6" ht="16.2" x14ac:dyDescent="0.3">
      <c r="B62" s="7" t="s">
        <v>36</v>
      </c>
      <c r="C62" s="3" t="s">
        <v>24</v>
      </c>
      <c r="D62" s="4">
        <v>14</v>
      </c>
      <c r="F62" s="5">
        <f t="shared" si="2"/>
        <v>0</v>
      </c>
    </row>
    <row r="63" spans="2:6" ht="16.2" x14ac:dyDescent="0.3">
      <c r="B63" s="7" t="s">
        <v>37</v>
      </c>
      <c r="C63" s="3" t="s">
        <v>24</v>
      </c>
      <c r="D63" s="4">
        <v>6</v>
      </c>
      <c r="F63" s="5">
        <f t="shared" si="2"/>
        <v>0</v>
      </c>
    </row>
    <row r="64" spans="2:6" x14ac:dyDescent="0.3">
      <c r="B64" s="7" t="s">
        <v>44</v>
      </c>
    </row>
    <row r="65" spans="1:6" ht="16.2" x14ac:dyDescent="0.3">
      <c r="B65" s="7" t="s">
        <v>36</v>
      </c>
      <c r="C65" s="3" t="s">
        <v>24</v>
      </c>
      <c r="D65" s="4">
        <v>78.400000000000006</v>
      </c>
      <c r="F65" s="5">
        <f t="shared" si="2"/>
        <v>0</v>
      </c>
    </row>
    <row r="66" spans="1:6" ht="16.2" x14ac:dyDescent="0.3">
      <c r="B66" s="7" t="s">
        <v>37</v>
      </c>
      <c r="C66" s="3" t="s">
        <v>24</v>
      </c>
      <c r="D66" s="4">
        <v>33.6</v>
      </c>
      <c r="F66" s="5">
        <f t="shared" si="2"/>
        <v>0</v>
      </c>
    </row>
    <row r="67" spans="1:6" x14ac:dyDescent="0.3">
      <c r="B67" s="7" t="s">
        <v>45</v>
      </c>
    </row>
    <row r="68" spans="1:6" ht="16.2" x14ac:dyDescent="0.3">
      <c r="B68" s="7" t="s">
        <v>36</v>
      </c>
      <c r="C68" s="3" t="s">
        <v>24</v>
      </c>
      <c r="D68" s="4">
        <v>37.799999999999997</v>
      </c>
      <c r="F68" s="5">
        <f t="shared" si="2"/>
        <v>0</v>
      </c>
    </row>
    <row r="69" spans="1:6" ht="16.2" x14ac:dyDescent="0.3">
      <c r="B69" s="7" t="s">
        <v>37</v>
      </c>
      <c r="C69" s="3" t="s">
        <v>24</v>
      </c>
      <c r="D69" s="4">
        <v>16.2</v>
      </c>
      <c r="F69" s="5">
        <f t="shared" si="2"/>
        <v>0</v>
      </c>
    </row>
    <row r="71" spans="1:6" x14ac:dyDescent="0.3">
      <c r="A71" s="1" t="s">
        <v>46</v>
      </c>
      <c r="B71" s="7" t="s">
        <v>47</v>
      </c>
    </row>
    <row r="72" spans="1:6" ht="16.2" x14ac:dyDescent="0.3">
      <c r="B72" s="7" t="s">
        <v>36</v>
      </c>
      <c r="C72" s="3" t="s">
        <v>9</v>
      </c>
      <c r="D72" s="4">
        <v>47.6</v>
      </c>
      <c r="F72" s="5">
        <f t="shared" si="2"/>
        <v>0</v>
      </c>
    </row>
    <row r="73" spans="1:6" ht="16.2" x14ac:dyDescent="0.3">
      <c r="B73" s="7" t="s">
        <v>37</v>
      </c>
      <c r="C73" s="3" t="s">
        <v>9</v>
      </c>
      <c r="D73" s="4">
        <v>20.399999999999999</v>
      </c>
      <c r="F73" s="5">
        <f t="shared" si="2"/>
        <v>0</v>
      </c>
    </row>
    <row r="75" spans="1:6" ht="43.2" x14ac:dyDescent="0.3">
      <c r="A75" s="1" t="s">
        <v>48</v>
      </c>
      <c r="B75" s="7" t="s">
        <v>49</v>
      </c>
    </row>
    <row r="76" spans="1:6" ht="16.2" x14ac:dyDescent="0.3">
      <c r="B76" s="7" t="s">
        <v>36</v>
      </c>
      <c r="C76" s="3" t="s">
        <v>9</v>
      </c>
      <c r="D76" s="4">
        <v>72</v>
      </c>
      <c r="F76" s="5">
        <f t="shared" ref="F76" si="3">ROUND(D76*E76,2)</f>
        <v>0</v>
      </c>
    </row>
    <row r="78" spans="1:6" ht="144" x14ac:dyDescent="0.3">
      <c r="A78" s="1" t="s">
        <v>50</v>
      </c>
      <c r="B78" s="7" t="s">
        <v>51</v>
      </c>
    </row>
    <row r="79" spans="1:6" x14ac:dyDescent="0.3">
      <c r="B79" s="7" t="s">
        <v>52</v>
      </c>
      <c r="C79" s="3" t="s">
        <v>53</v>
      </c>
      <c r="D79" s="4">
        <v>5</v>
      </c>
      <c r="F79" s="5">
        <f t="shared" ref="F79:F84" si="4">ROUND(D79*E79,2)</f>
        <v>0</v>
      </c>
    </row>
    <row r="80" spans="1:6" x14ac:dyDescent="0.3">
      <c r="B80" s="7" t="s">
        <v>54</v>
      </c>
      <c r="C80" s="3" t="s">
        <v>53</v>
      </c>
      <c r="D80" s="4">
        <v>113</v>
      </c>
      <c r="F80" s="5">
        <f t="shared" si="4"/>
        <v>0</v>
      </c>
    </row>
    <row r="82" spans="1:6" ht="100.8" x14ac:dyDescent="0.3">
      <c r="A82" s="1" t="s">
        <v>55</v>
      </c>
      <c r="B82" s="7" t="s">
        <v>56</v>
      </c>
      <c r="C82" s="3" t="s">
        <v>53</v>
      </c>
      <c r="D82" s="4">
        <v>22</v>
      </c>
      <c r="F82" s="5">
        <f t="shared" si="4"/>
        <v>0</v>
      </c>
    </row>
    <row r="84" spans="1:6" ht="100.8" x14ac:dyDescent="0.3">
      <c r="A84" s="11" t="s">
        <v>57</v>
      </c>
      <c r="B84" s="7" t="s">
        <v>58</v>
      </c>
      <c r="C84" s="3" t="s">
        <v>53</v>
      </c>
      <c r="D84" s="4">
        <v>20</v>
      </c>
      <c r="F84" s="5">
        <f t="shared" si="4"/>
        <v>0</v>
      </c>
    </row>
    <row r="85" spans="1:6" x14ac:dyDescent="0.3">
      <c r="B85" s="12"/>
    </row>
    <row r="86" spans="1:6" x14ac:dyDescent="0.3">
      <c r="A86" s="8" t="s">
        <v>2</v>
      </c>
      <c r="B86" s="9" t="s">
        <v>3</v>
      </c>
      <c r="F86" s="13">
        <f>SUM(F8:F85)</f>
        <v>0</v>
      </c>
    </row>
    <row r="87" spans="1:6" x14ac:dyDescent="0.3">
      <c r="A87" s="8"/>
      <c r="B87" s="9"/>
      <c r="F87" s="13"/>
    </row>
    <row r="89" spans="1:6" x14ac:dyDescent="0.3">
      <c r="A89" s="8">
        <v>2</v>
      </c>
      <c r="B89" s="9" t="s">
        <v>59</v>
      </c>
    </row>
    <row r="91" spans="1:6" ht="99.15" customHeight="1" x14ac:dyDescent="0.3">
      <c r="A91" s="1" t="s">
        <v>60</v>
      </c>
      <c r="B91" s="7" t="s">
        <v>61</v>
      </c>
      <c r="C91" s="3" t="s">
        <v>24</v>
      </c>
      <c r="D91" s="4">
        <f>25.2+24</f>
        <v>49.2</v>
      </c>
      <c r="F91" s="5">
        <f t="shared" ref="F91" si="5">ROUND(D91*E91,2)</f>
        <v>0</v>
      </c>
    </row>
    <row r="93" spans="1:6" ht="28.8" x14ac:dyDescent="0.3">
      <c r="A93" s="1" t="s">
        <v>62</v>
      </c>
      <c r="B93" s="7" t="s">
        <v>63</v>
      </c>
      <c r="C93" s="3" t="s">
        <v>24</v>
      </c>
      <c r="D93" s="4">
        <f>13.2+2.4+8.8</f>
        <v>24.4</v>
      </c>
      <c r="F93" s="5">
        <f t="shared" ref="F93" si="6">ROUND(D93*E93,2)</f>
        <v>0</v>
      </c>
    </row>
    <row r="95" spans="1:6" ht="72.75" customHeight="1" x14ac:dyDescent="0.3">
      <c r="A95" s="1" t="s">
        <v>64</v>
      </c>
      <c r="B95" s="7" t="s">
        <v>65</v>
      </c>
    </row>
    <row r="96" spans="1:6" ht="16.2" x14ac:dyDescent="0.3">
      <c r="B96" s="7" t="s">
        <v>66</v>
      </c>
      <c r="C96" s="3" t="s">
        <v>24</v>
      </c>
      <c r="D96" s="4">
        <f>31.4+13.2+8.8</f>
        <v>53.399999999999991</v>
      </c>
      <c r="F96" s="5">
        <f t="shared" ref="F96:F97" si="7">ROUND(D96*E96,2)</f>
        <v>0</v>
      </c>
    </row>
    <row r="97" spans="1:6" ht="16.2" x14ac:dyDescent="0.3">
      <c r="B97" s="7" t="s">
        <v>67</v>
      </c>
      <c r="C97" s="3" t="s">
        <v>24</v>
      </c>
      <c r="D97" s="4">
        <v>20</v>
      </c>
      <c r="F97" s="5">
        <f t="shared" si="7"/>
        <v>0</v>
      </c>
    </row>
    <row r="99" spans="1:6" x14ac:dyDescent="0.3">
      <c r="A99" s="8">
        <v>2</v>
      </c>
      <c r="B99" s="9" t="s">
        <v>59</v>
      </c>
      <c r="F99" s="13">
        <f>SUM(F91:F98)</f>
        <v>0</v>
      </c>
    </row>
    <row r="102" spans="1:6" x14ac:dyDescent="0.3">
      <c r="A102" s="8" t="s">
        <v>68</v>
      </c>
      <c r="B102" s="9" t="s">
        <v>69</v>
      </c>
    </row>
    <row r="104" spans="1:6" ht="100.8" x14ac:dyDescent="0.3">
      <c r="A104" s="1" t="s">
        <v>70</v>
      </c>
      <c r="B104" s="7" t="s">
        <v>71</v>
      </c>
      <c r="C104" s="3" t="s">
        <v>53</v>
      </c>
      <c r="D104" s="4">
        <v>1</v>
      </c>
      <c r="F104" s="5">
        <f t="shared" ref="F104" si="8">ROUND(D104*E104,2)</f>
        <v>0</v>
      </c>
    </row>
    <row r="106" spans="1:6" x14ac:dyDescent="0.3">
      <c r="A106" s="8" t="s">
        <v>68</v>
      </c>
      <c r="B106" s="9" t="s">
        <v>69</v>
      </c>
      <c r="F106" s="13">
        <f>SUM(F104:F105)</f>
        <v>0</v>
      </c>
    </row>
    <row r="109" spans="1:6" ht="21" x14ac:dyDescent="0.3">
      <c r="B109" s="14" t="s">
        <v>72</v>
      </c>
    </row>
    <row r="111" spans="1:6" x14ac:dyDescent="0.3">
      <c r="A111" s="1" t="s">
        <v>2</v>
      </c>
      <c r="B111" s="7" t="s">
        <v>3</v>
      </c>
      <c r="F111" s="5">
        <f>F86</f>
        <v>0</v>
      </c>
    </row>
    <row r="113" spans="1:6" x14ac:dyDescent="0.3">
      <c r="A113" s="1">
        <v>2</v>
      </c>
      <c r="B113" s="7" t="s">
        <v>59</v>
      </c>
      <c r="F113" s="5">
        <f>F99</f>
        <v>0</v>
      </c>
    </row>
    <row r="115" spans="1:6" x14ac:dyDescent="0.3">
      <c r="A115" s="1" t="s">
        <v>68</v>
      </c>
      <c r="B115" s="7" t="s">
        <v>69</v>
      </c>
      <c r="F115" s="5">
        <f>F106</f>
        <v>0</v>
      </c>
    </row>
    <row r="117" spans="1:6" ht="15.6" x14ac:dyDescent="0.3">
      <c r="B117" s="15" t="s">
        <v>73</v>
      </c>
      <c r="C117" s="16"/>
      <c r="D117" s="17"/>
      <c r="E117" s="18"/>
      <c r="F117" s="18">
        <f>SUM(F111:F115)</f>
        <v>0</v>
      </c>
    </row>
    <row r="118" spans="1:6" x14ac:dyDescent="0.3">
      <c r="B118" s="19" t="s">
        <v>74</v>
      </c>
      <c r="F118" s="13">
        <f>F117*0.25</f>
        <v>0</v>
      </c>
    </row>
    <row r="119" spans="1:6" ht="18" x14ac:dyDescent="0.35">
      <c r="B119" s="9" t="s">
        <v>75</v>
      </c>
      <c r="F119" s="20">
        <f>SUM(F117:F118)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 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Nela</dc:creator>
  <cp:lastModifiedBy>Nela</cp:lastModifiedBy>
  <dcterms:created xsi:type="dcterms:W3CDTF">2021-03-08T11:32:53Z</dcterms:created>
  <dcterms:modified xsi:type="dcterms:W3CDTF">2021-03-08T11:34:09Z</dcterms:modified>
</cp:coreProperties>
</file>